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0052590\Documents\Mijn output\Vragenlijsten\ICC compression questionnaire\"/>
    </mc:Choice>
  </mc:AlternateContent>
  <bookViews>
    <workbookView xWindow="0" yWindow="0" windowWidth="23040" windowHeight="9192"/>
  </bookViews>
  <sheets>
    <sheet name="Tabe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Z4" i="1" l="1"/>
  <c r="GZ5" i="1"/>
  <c r="GZ6" i="1"/>
  <c r="GZ7" i="1"/>
  <c r="GZ8" i="1"/>
  <c r="GZ9" i="1"/>
  <c r="GZ10" i="1"/>
  <c r="GZ11" i="1"/>
  <c r="GZ12" i="1"/>
  <c r="GZ13" i="1"/>
  <c r="GZ14" i="1"/>
  <c r="GZ15" i="1"/>
  <c r="GZ16" i="1"/>
  <c r="GZ17" i="1"/>
  <c r="GZ18" i="1"/>
  <c r="GZ19" i="1"/>
  <c r="GZ20" i="1"/>
  <c r="GZ21" i="1"/>
  <c r="GZ22" i="1"/>
  <c r="GZ23" i="1"/>
  <c r="GZ24" i="1"/>
  <c r="GZ25" i="1"/>
  <c r="GZ26" i="1"/>
  <c r="GZ27" i="1"/>
  <c r="GZ28" i="1"/>
  <c r="GZ29" i="1"/>
  <c r="GQ4" i="1"/>
  <c r="GQ5" i="1"/>
  <c r="GQ6" i="1"/>
  <c r="GQ7" i="1"/>
  <c r="GQ8" i="1"/>
  <c r="GQ9" i="1"/>
  <c r="GQ10" i="1"/>
  <c r="GQ11" i="1"/>
  <c r="GQ12" i="1"/>
  <c r="GQ13" i="1"/>
  <c r="GQ14" i="1"/>
  <c r="GQ15" i="1"/>
  <c r="GQ16" i="1"/>
  <c r="GQ17" i="1"/>
  <c r="GQ18" i="1"/>
  <c r="GQ19" i="1"/>
  <c r="GQ20" i="1"/>
  <c r="GQ21" i="1"/>
  <c r="GQ22" i="1"/>
  <c r="GQ23" i="1"/>
  <c r="GQ24" i="1"/>
  <c r="GQ25" i="1"/>
  <c r="GQ26" i="1"/>
  <c r="GQ27" i="1"/>
  <c r="GQ28" i="1"/>
  <c r="GQ29" i="1"/>
  <c r="FV4" i="1"/>
  <c r="FV5" i="1"/>
  <c r="FV6" i="1"/>
  <c r="FV7" i="1"/>
  <c r="FV8" i="1"/>
  <c r="FV9" i="1"/>
  <c r="FV10" i="1"/>
  <c r="FV11" i="1"/>
  <c r="FV12" i="1"/>
  <c r="FV13" i="1"/>
  <c r="FV14" i="1"/>
  <c r="FV15" i="1"/>
  <c r="FV16" i="1"/>
  <c r="FV17" i="1"/>
  <c r="FV18" i="1"/>
  <c r="FV19" i="1"/>
  <c r="FV20" i="1"/>
  <c r="FV21" i="1"/>
  <c r="FV22" i="1"/>
  <c r="FV23" i="1"/>
  <c r="FV24" i="1"/>
  <c r="FV25" i="1"/>
  <c r="FV26" i="1"/>
  <c r="FV27" i="1"/>
  <c r="FV28" i="1"/>
  <c r="FV29" i="1"/>
  <c r="FE4" i="1"/>
  <c r="FE5" i="1"/>
  <c r="FE6" i="1"/>
  <c r="FE7" i="1"/>
  <c r="FE8" i="1"/>
  <c r="FE9" i="1"/>
  <c r="FE10" i="1"/>
  <c r="FE11" i="1"/>
  <c r="FE12" i="1"/>
  <c r="FE13" i="1"/>
  <c r="FE14" i="1"/>
  <c r="FE15" i="1"/>
  <c r="FE16" i="1"/>
  <c r="FE17" i="1"/>
  <c r="FE18" i="1"/>
  <c r="FE19" i="1"/>
  <c r="FE20" i="1"/>
  <c r="FE21" i="1"/>
  <c r="FE22" i="1"/>
  <c r="FE23" i="1"/>
  <c r="FE24" i="1"/>
  <c r="FE25" i="1"/>
  <c r="FE26" i="1"/>
  <c r="FE27" i="1"/>
  <c r="FE28" i="1"/>
  <c r="FE29" i="1"/>
  <c r="EV4" i="1"/>
  <c r="EW4" i="1" s="1"/>
  <c r="EV5" i="1"/>
  <c r="EW5" i="1" s="1"/>
  <c r="EV6" i="1"/>
  <c r="EW6" i="1"/>
  <c r="EV7" i="1"/>
  <c r="EW7" i="1"/>
  <c r="EV8" i="1"/>
  <c r="EW8" i="1" s="1"/>
  <c r="EV9" i="1"/>
  <c r="EW9" i="1" s="1"/>
  <c r="EV10" i="1"/>
  <c r="EW10" i="1"/>
  <c r="EV11" i="1"/>
  <c r="EW11" i="1"/>
  <c r="EV12" i="1"/>
  <c r="EW12" i="1" s="1"/>
  <c r="EV13" i="1"/>
  <c r="EW13" i="1" s="1"/>
  <c r="EV14" i="1"/>
  <c r="EW14" i="1"/>
  <c r="EV15" i="1"/>
  <c r="EW15" i="1"/>
  <c r="EV16" i="1"/>
  <c r="EW16" i="1" s="1"/>
  <c r="EV17" i="1"/>
  <c r="EW17" i="1" s="1"/>
  <c r="EV18" i="1"/>
  <c r="EW18" i="1"/>
  <c r="EV19" i="1"/>
  <c r="EW19" i="1"/>
  <c r="EV20" i="1"/>
  <c r="EW20" i="1" s="1"/>
  <c r="EV21" i="1"/>
  <c r="EW21" i="1" s="1"/>
  <c r="EV22" i="1"/>
  <c r="EW22" i="1"/>
  <c r="EV23" i="1"/>
  <c r="EW23" i="1"/>
  <c r="EV24" i="1"/>
  <c r="EW24" i="1" s="1"/>
  <c r="EV25" i="1"/>
  <c r="EW25" i="1" s="1"/>
  <c r="EV26" i="1"/>
  <c r="EW26" i="1"/>
  <c r="EV27" i="1"/>
  <c r="EW27" i="1"/>
  <c r="EV28" i="1"/>
  <c r="EW28" i="1" s="1"/>
  <c r="EV29" i="1"/>
  <c r="EW29" i="1" s="1"/>
  <c r="EQ4" i="1"/>
  <c r="EQ5" i="1"/>
  <c r="EQ6" i="1"/>
  <c r="EQ7" i="1"/>
  <c r="EQ8" i="1"/>
  <c r="EQ9" i="1"/>
  <c r="EQ10" i="1"/>
  <c r="EQ11" i="1"/>
  <c r="EQ12" i="1"/>
  <c r="EQ13" i="1"/>
  <c r="EQ14" i="1"/>
  <c r="EQ15" i="1"/>
  <c r="EQ16" i="1"/>
  <c r="EQ17" i="1"/>
  <c r="EQ18" i="1"/>
  <c r="EQ19" i="1"/>
  <c r="EQ20" i="1"/>
  <c r="EQ21" i="1"/>
  <c r="EQ22" i="1"/>
  <c r="EQ23" i="1"/>
  <c r="EQ24" i="1"/>
  <c r="EQ25" i="1"/>
  <c r="EQ26" i="1"/>
  <c r="EQ27" i="1"/>
  <c r="EQ28" i="1"/>
  <c r="EQ29" i="1"/>
  <c r="EK4" i="1"/>
  <c r="EK5" i="1"/>
  <c r="EK6" i="1"/>
  <c r="EK7" i="1"/>
  <c r="EK8" i="1"/>
  <c r="EK9" i="1"/>
  <c r="EK10" i="1"/>
  <c r="EK11" i="1"/>
  <c r="EK12" i="1"/>
  <c r="EK13" i="1"/>
  <c r="EK14" i="1"/>
  <c r="EK15" i="1"/>
  <c r="EK16" i="1"/>
  <c r="EK17" i="1"/>
  <c r="EK18" i="1"/>
  <c r="EK19" i="1"/>
  <c r="EK20" i="1"/>
  <c r="EK21" i="1"/>
  <c r="EK22" i="1"/>
  <c r="EK23" i="1"/>
  <c r="EK24" i="1"/>
  <c r="EK25" i="1"/>
  <c r="EK26" i="1"/>
  <c r="EK27" i="1"/>
  <c r="EK28" i="1"/>
  <c r="EK29" i="1"/>
  <c r="DR4" i="1"/>
  <c r="DR5" i="1"/>
  <c r="DR6" i="1"/>
  <c r="DR7" i="1"/>
  <c r="DR8" i="1"/>
  <c r="DR9" i="1"/>
  <c r="DR10" i="1"/>
  <c r="DR11" i="1"/>
  <c r="DR12" i="1"/>
  <c r="DR13" i="1"/>
  <c r="DR14" i="1"/>
  <c r="DR15" i="1"/>
  <c r="DR16" i="1"/>
  <c r="DR17" i="1"/>
  <c r="DR18" i="1"/>
  <c r="DR19" i="1"/>
  <c r="DR20" i="1"/>
  <c r="DR21" i="1"/>
  <c r="DR22" i="1"/>
  <c r="DR23" i="1"/>
  <c r="DR24" i="1"/>
  <c r="DR25" i="1"/>
  <c r="DR26" i="1"/>
  <c r="DR27" i="1"/>
  <c r="DR28" i="1"/>
  <c r="DR29" i="1"/>
  <c r="CT4" i="1"/>
  <c r="CT5" i="1"/>
  <c r="CT6" i="1"/>
  <c r="CT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AM4" i="1"/>
  <c r="AN4" i="1" s="1"/>
  <c r="AM5" i="1"/>
  <c r="AN5" i="1"/>
  <c r="AO5" i="1"/>
  <c r="AM6" i="1"/>
  <c r="AN6" i="1"/>
  <c r="AO6" i="1"/>
  <c r="AM7" i="1"/>
  <c r="AN7" i="1"/>
  <c r="AO7" i="1"/>
  <c r="AM8" i="1"/>
  <c r="AO8" i="1" s="1"/>
  <c r="AN8" i="1"/>
  <c r="AM9" i="1"/>
  <c r="AO9" i="1" s="1"/>
  <c r="AN9" i="1"/>
  <c r="AM10" i="1"/>
  <c r="AN10" i="1" s="1"/>
  <c r="AM11" i="1"/>
  <c r="AN11" i="1" s="1"/>
  <c r="AM12" i="1"/>
  <c r="AN12" i="1" s="1"/>
  <c r="AM13" i="1"/>
  <c r="AN13" i="1"/>
  <c r="AO13" i="1"/>
  <c r="AM14" i="1"/>
  <c r="AN14" i="1"/>
  <c r="AO14" i="1"/>
  <c r="AM15" i="1"/>
  <c r="AN15" i="1"/>
  <c r="AO15" i="1"/>
  <c r="AM16" i="1"/>
  <c r="AO16" i="1" s="1"/>
  <c r="AN16" i="1"/>
  <c r="AM17" i="1"/>
  <c r="AO17" i="1" s="1"/>
  <c r="AN17" i="1"/>
  <c r="AM18" i="1"/>
  <c r="AN18" i="1" s="1"/>
  <c r="AM19" i="1"/>
  <c r="AN19" i="1" s="1"/>
  <c r="AM20" i="1"/>
  <c r="AN20" i="1" s="1"/>
  <c r="AM21" i="1"/>
  <c r="AN21" i="1"/>
  <c r="AO21" i="1"/>
  <c r="AM22" i="1"/>
  <c r="AN22" i="1"/>
  <c r="AO22" i="1"/>
  <c r="AM23" i="1"/>
  <c r="AO23" i="1" s="1"/>
  <c r="AN23" i="1"/>
  <c r="AM24" i="1"/>
  <c r="AO24" i="1" s="1"/>
  <c r="AN24" i="1"/>
  <c r="AM25" i="1"/>
  <c r="AO25" i="1" s="1"/>
  <c r="AN25" i="1"/>
  <c r="AM26" i="1"/>
  <c r="AN26" i="1" s="1"/>
  <c r="AM27" i="1"/>
  <c r="AN27" i="1" s="1"/>
  <c r="AM28" i="1"/>
  <c r="AN28" i="1" s="1"/>
  <c r="AM29" i="1"/>
  <c r="AN29" i="1"/>
  <c r="AO29" i="1"/>
  <c r="AB4" i="1"/>
  <c r="AD4" i="1" s="1"/>
  <c r="AC4" i="1"/>
  <c r="AB5" i="1"/>
  <c r="AD5" i="1" s="1"/>
  <c r="AC5" i="1"/>
  <c r="AB6" i="1"/>
  <c r="AD6" i="1" s="1"/>
  <c r="AC6" i="1"/>
  <c r="AB7" i="1"/>
  <c r="AC7" i="1" s="1"/>
  <c r="AB8" i="1"/>
  <c r="AC8" i="1" s="1"/>
  <c r="AB9" i="1"/>
  <c r="AC9" i="1" s="1"/>
  <c r="AD9" i="1"/>
  <c r="AB10" i="1"/>
  <c r="AC10" i="1"/>
  <c r="AD10" i="1"/>
  <c r="AB11" i="1"/>
  <c r="AC11" i="1"/>
  <c r="AD11" i="1"/>
  <c r="AB12" i="1"/>
  <c r="AD12" i="1" s="1"/>
  <c r="AC12" i="1"/>
  <c r="AB13" i="1"/>
  <c r="AD13" i="1" s="1"/>
  <c r="AC13" i="1"/>
  <c r="AB14" i="1"/>
  <c r="AD14" i="1" s="1"/>
  <c r="AC14" i="1"/>
  <c r="AB15" i="1"/>
  <c r="AC15" i="1" s="1"/>
  <c r="AB16" i="1"/>
  <c r="AC16" i="1" s="1"/>
  <c r="AB17" i="1"/>
  <c r="AC17" i="1" s="1"/>
  <c r="AD17" i="1"/>
  <c r="AB18" i="1"/>
  <c r="AC18" i="1"/>
  <c r="AD18" i="1"/>
  <c r="AB19" i="1"/>
  <c r="AC19" i="1"/>
  <c r="AD19" i="1"/>
  <c r="AB20" i="1"/>
  <c r="AD20" i="1" s="1"/>
  <c r="AC20" i="1"/>
  <c r="AB21" i="1"/>
  <c r="AD21" i="1" s="1"/>
  <c r="AC21" i="1"/>
  <c r="AB22" i="1"/>
  <c r="AD22" i="1" s="1"/>
  <c r="AC22" i="1"/>
  <c r="AB23" i="1"/>
  <c r="AC23" i="1" s="1"/>
  <c r="AB24" i="1"/>
  <c r="AC24" i="1" s="1"/>
  <c r="AB25" i="1"/>
  <c r="AC25" i="1" s="1"/>
  <c r="AD25" i="1"/>
  <c r="AB26" i="1"/>
  <c r="AC26" i="1"/>
  <c r="AD26" i="1"/>
  <c r="AB27" i="1"/>
  <c r="AC27" i="1"/>
  <c r="AD27" i="1"/>
  <c r="AB28" i="1"/>
  <c r="AD28" i="1" s="1"/>
  <c r="AC28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F4" i="1"/>
  <c r="G4" i="1" s="1"/>
  <c r="F5" i="1"/>
  <c r="G5" i="1" s="1"/>
  <c r="F6" i="1"/>
  <c r="G6" i="1"/>
  <c r="F7" i="1"/>
  <c r="G7" i="1"/>
  <c r="F8" i="1"/>
  <c r="G8" i="1" s="1"/>
  <c r="F9" i="1"/>
  <c r="G9" i="1" s="1"/>
  <c r="F10" i="1"/>
  <c r="G10" i="1"/>
  <c r="F11" i="1"/>
  <c r="G11" i="1"/>
  <c r="F12" i="1"/>
  <c r="G12" i="1" s="1"/>
  <c r="F13" i="1"/>
  <c r="G13" i="1" s="1"/>
  <c r="F14" i="1"/>
  <c r="G14" i="1"/>
  <c r="F15" i="1"/>
  <c r="G15" i="1"/>
  <c r="F16" i="1"/>
  <c r="G16" i="1" s="1"/>
  <c r="F17" i="1"/>
  <c r="G17" i="1" s="1"/>
  <c r="F18" i="1"/>
  <c r="G18" i="1"/>
  <c r="F19" i="1"/>
  <c r="G19" i="1"/>
  <c r="F20" i="1"/>
  <c r="G20" i="1" s="1"/>
  <c r="F21" i="1"/>
  <c r="G21" i="1" s="1"/>
  <c r="F22" i="1"/>
  <c r="G22" i="1"/>
  <c r="F23" i="1"/>
  <c r="G23" i="1"/>
  <c r="F24" i="1"/>
  <c r="G24" i="1" s="1"/>
  <c r="F25" i="1"/>
  <c r="G25" i="1"/>
  <c r="F26" i="1"/>
  <c r="G26" i="1"/>
  <c r="F27" i="1"/>
  <c r="G27" i="1"/>
  <c r="F28" i="1"/>
  <c r="G28" i="1" s="1"/>
  <c r="F29" i="1"/>
  <c r="G29" i="1"/>
  <c r="F30" i="1"/>
  <c r="G30" i="1"/>
  <c r="F31" i="1"/>
  <c r="G31" i="1"/>
  <c r="F32" i="1"/>
  <c r="G32" i="1" s="1"/>
  <c r="F33" i="1"/>
  <c r="G33" i="1"/>
  <c r="F34" i="1"/>
  <c r="G34" i="1"/>
  <c r="AO27" i="1" l="1"/>
  <c r="AO19" i="1"/>
  <c r="AO11" i="1"/>
  <c r="AO26" i="1"/>
  <c r="AO18" i="1"/>
  <c r="AO10" i="1"/>
  <c r="AO28" i="1"/>
  <c r="AO20" i="1"/>
  <c r="AO12" i="1"/>
  <c r="AO4" i="1"/>
  <c r="AD16" i="1"/>
  <c r="AD8" i="1"/>
  <c r="AD24" i="1"/>
  <c r="AD23" i="1"/>
  <c r="AD15" i="1"/>
  <c r="AD7" i="1"/>
  <c r="DR3" i="1"/>
  <c r="GQ3" i="1" l="1"/>
  <c r="J3" i="1" l="1"/>
  <c r="BM3" i="1" l="1"/>
  <c r="EV3" i="1"/>
  <c r="EQ3" i="1"/>
  <c r="AM3" i="1"/>
  <c r="EW3" i="1" l="1"/>
  <c r="AN3" i="1"/>
  <c r="AO3" i="1"/>
  <c r="AB3" i="1"/>
  <c r="F3" i="1"/>
  <c r="G3" i="1" s="1"/>
  <c r="AC3" i="1" l="1"/>
  <c r="AD3" i="1"/>
  <c r="GZ3" i="1"/>
  <c r="EK3" i="1" l="1"/>
  <c r="CT3" i="1"/>
  <c r="FV3" i="1" l="1"/>
  <c r="FE3" i="1"/>
</calcChain>
</file>

<file path=xl/sharedStrings.xml><?xml version="1.0" encoding="utf-8"?>
<sst xmlns="http://schemas.openxmlformats.org/spreadsheetml/2006/main" count="464" uniqueCount="401">
  <si>
    <t>Beroep</t>
  </si>
  <si>
    <t>Geboortedat</t>
  </si>
  <si>
    <t>LL</t>
  </si>
  <si>
    <t>LG</t>
  </si>
  <si>
    <t>OoitCompJN</t>
  </si>
  <si>
    <t>WeekUurDagComp</t>
  </si>
  <si>
    <t>WeekUurNachtComp</t>
  </si>
  <si>
    <t>ja</t>
  </si>
  <si>
    <t>nee</t>
  </si>
  <si>
    <t>Nele Devoogdt</t>
  </si>
  <si>
    <t>kinesitherpeut</t>
  </si>
  <si>
    <t>mediven 550</t>
  </si>
  <si>
    <t>links</t>
  </si>
  <si>
    <t>lymf</t>
  </si>
  <si>
    <t xml:space="preserve">nee </t>
  </si>
  <si>
    <t>vlakbrei</t>
  </si>
  <si>
    <t>onderbeen</t>
  </si>
  <si>
    <t>enkel</t>
  </si>
  <si>
    <t>volledig been</t>
  </si>
  <si>
    <t>knieholte - voorzijde enkel</t>
  </si>
  <si>
    <t>wielertoerisme</t>
  </si>
  <si>
    <t>tuinieren, klussen</t>
  </si>
  <si>
    <t>druk in onderbuik</t>
  </si>
  <si>
    <t>dijhoogte</t>
  </si>
  <si>
    <t>maatwerk</t>
  </si>
  <si>
    <t>buisverband, watten</t>
  </si>
  <si>
    <t>prostaatkanker</t>
  </si>
  <si>
    <t>secundair</t>
  </si>
  <si>
    <t>x</t>
  </si>
  <si>
    <t>VorigeErvaringJN</t>
  </si>
  <si>
    <t>medi mondi</t>
  </si>
  <si>
    <t>medi</t>
  </si>
  <si>
    <t>behandeling</t>
  </si>
  <si>
    <t>jul-13 - okt-15</t>
  </si>
  <si>
    <t>medi, jobst</t>
  </si>
  <si>
    <t>34-46 mmHg</t>
  </si>
  <si>
    <t>BMI</t>
  </si>
  <si>
    <t>LftD</t>
  </si>
  <si>
    <t>LftJ</t>
  </si>
  <si>
    <t>EersteCompD</t>
  </si>
  <si>
    <t>EersteCompM</t>
  </si>
  <si>
    <t>WeekUurCompTotaal</t>
  </si>
  <si>
    <t>medi mondi, medi 550, elvarex</t>
  </si>
  <si>
    <t>ID</t>
  </si>
  <si>
    <t>NaamZorgverlener</t>
  </si>
  <si>
    <t>NameHealthCareProvider</t>
  </si>
  <si>
    <t>Profession</t>
  </si>
  <si>
    <t>DateBirth</t>
  </si>
  <si>
    <t>AgeD</t>
  </si>
  <si>
    <t>AgeY</t>
  </si>
  <si>
    <t>Weight</t>
  </si>
  <si>
    <t>Length</t>
  </si>
  <si>
    <t>TestCompany</t>
  </si>
  <si>
    <t>TestProductName</t>
  </si>
  <si>
    <t>TestProductNaam</t>
  </si>
  <si>
    <t>TestFirma</t>
  </si>
  <si>
    <t>TestSideComp</t>
  </si>
  <si>
    <t>TestCompCovers</t>
  </si>
  <si>
    <t>TestZijdeComp</t>
  </si>
  <si>
    <t>TestCompBedekt</t>
  </si>
  <si>
    <t>TestReason</t>
  </si>
  <si>
    <t>TestReden</t>
  </si>
  <si>
    <t>TestOedeemJN</t>
  </si>
  <si>
    <t>TestTypeOed</t>
  </si>
  <si>
    <t>TestCauseVenous</t>
  </si>
  <si>
    <t>TestOorzVeneus</t>
  </si>
  <si>
    <t>TestCauseLymph</t>
  </si>
  <si>
    <t>TestOorzLymf</t>
  </si>
  <si>
    <t>TestCausePrim</t>
  </si>
  <si>
    <t>TestOorzPrim</t>
  </si>
  <si>
    <t>TestCauseSecond</t>
  </si>
  <si>
    <t>TestOorzSecund</t>
  </si>
  <si>
    <t>TestUlcerYN</t>
  </si>
  <si>
    <t>TestOedemaYN</t>
  </si>
  <si>
    <t>TestUlcusJN</t>
  </si>
  <si>
    <t>TestDVTJN</t>
  </si>
  <si>
    <t>TestPTSJN</t>
  </si>
  <si>
    <t>TestCVIJN</t>
  </si>
  <si>
    <t>TestAndereReden</t>
  </si>
  <si>
    <t>TestDVTYN</t>
  </si>
  <si>
    <t>TestPTSYN</t>
  </si>
  <si>
    <t>TestCVIYN</t>
  </si>
  <si>
    <t>TestOtherReason</t>
  </si>
  <si>
    <t>TestAandSinds</t>
  </si>
  <si>
    <t>TestDiseaseSince</t>
  </si>
  <si>
    <t>TestDurationDisD</t>
  </si>
  <si>
    <t>TestDuurAandD</t>
  </si>
  <si>
    <t>TestDuurAandM</t>
  </si>
  <si>
    <t>TestDurationDisM</t>
  </si>
  <si>
    <t>TestDurationDisW</t>
  </si>
  <si>
    <t>TestDuurAandWeken</t>
  </si>
  <si>
    <t>TestRegioAand</t>
  </si>
  <si>
    <t>TestLocDis</t>
  </si>
  <si>
    <t>TestPressRestNoGrav</t>
  </si>
  <si>
    <t>TestDrukRustZondZwaart</t>
  </si>
  <si>
    <t>TestDrukSteun</t>
  </si>
  <si>
    <t>TestPressSupport</t>
  </si>
  <si>
    <t>TestDrukSpierMin</t>
  </si>
  <si>
    <t>TestPressMuscMax</t>
  </si>
  <si>
    <t>TestPressMuscMin</t>
  </si>
  <si>
    <t>HistCompYN</t>
  </si>
  <si>
    <t>EersteCompSinds</t>
  </si>
  <si>
    <t>FirstCompSince</t>
  </si>
  <si>
    <t>FirstCompD</t>
  </si>
  <si>
    <t>FirstCompM</t>
  </si>
  <si>
    <t>FirstCompW</t>
  </si>
  <si>
    <t>DuurCompW</t>
  </si>
  <si>
    <t>LastCompD</t>
  </si>
  <si>
    <t>LaatstCompD</t>
  </si>
  <si>
    <t>WeekKousJN</t>
  </si>
  <si>
    <t>WeekKousProduct</t>
  </si>
  <si>
    <t>WeekStockYN</t>
  </si>
  <si>
    <t>WeekStockProduct</t>
  </si>
  <si>
    <t>WeekStockComp</t>
  </si>
  <si>
    <t>WeekKousFirma</t>
  </si>
  <si>
    <t>WeekKousBrei</t>
  </si>
  <si>
    <t>WeekStockKnit</t>
  </si>
  <si>
    <t>WeekKousMaatw</t>
  </si>
  <si>
    <t>WeekStockMade</t>
  </si>
  <si>
    <t>WeekKousHoogte</t>
  </si>
  <si>
    <t>WeekStockSize</t>
  </si>
  <si>
    <t>WeekKousDruk</t>
  </si>
  <si>
    <t>WeekStockPress</t>
  </si>
  <si>
    <t>WeekIPCJN</t>
  </si>
  <si>
    <t>WeekIPCYN</t>
  </si>
  <si>
    <t>WeekIPCDruk</t>
  </si>
  <si>
    <t>WeekIPCPress</t>
  </si>
  <si>
    <t>WeekIPCKamers</t>
  </si>
  <si>
    <t>WeekIPCChamb</t>
  </si>
  <si>
    <t>WeekBandageJN</t>
  </si>
  <si>
    <t>WeekBandageYN</t>
  </si>
  <si>
    <t>WeekBandWie</t>
  </si>
  <si>
    <t>WeekBandWho</t>
  </si>
  <si>
    <t>WeekBandNtElastNtCoh</t>
  </si>
  <si>
    <t>WeekBandInelastNtCoh</t>
  </si>
  <si>
    <t>WeekBandNtElastCoh</t>
  </si>
  <si>
    <t>WeekBandInelastCoh</t>
  </si>
  <si>
    <t>WeekBandElastNtCoh</t>
  </si>
  <si>
    <t>WeekBandElastNonCoh</t>
  </si>
  <si>
    <t>WeekBandElastCoh</t>
  </si>
  <si>
    <t>WeekBandSilicJN</t>
  </si>
  <si>
    <t>WeekBandSilicYN</t>
  </si>
  <si>
    <t>WeekBandVelcroJN</t>
  </si>
  <si>
    <t>WeekBandVelcroYN</t>
  </si>
  <si>
    <t>WeekBandComponent</t>
  </si>
  <si>
    <t>WeekHourDayComp</t>
  </si>
  <si>
    <t>WeekHourNightComp</t>
  </si>
  <si>
    <t>WeekHourCompTotal</t>
  </si>
  <si>
    <t>OoitKousJN</t>
  </si>
  <si>
    <t>HistStockYN</t>
  </si>
  <si>
    <t>OoitKousWanneer</t>
  </si>
  <si>
    <t>HistStockPeriod</t>
  </si>
  <si>
    <t>OoitKousProductNaam</t>
  </si>
  <si>
    <t>HistStockProductName</t>
  </si>
  <si>
    <t>OoitKousFirma</t>
  </si>
  <si>
    <t>HistStockCompany</t>
  </si>
  <si>
    <t>OoitKousBrei</t>
  </si>
  <si>
    <t>HistStockKnit</t>
  </si>
  <si>
    <t>OoiKoustMaatw</t>
  </si>
  <si>
    <t>OoitKousHoogte</t>
  </si>
  <si>
    <t>HistStockMade</t>
  </si>
  <si>
    <t>HistStockSize</t>
  </si>
  <si>
    <t>HistStockPress</t>
  </si>
  <si>
    <t>HistIPCYN</t>
  </si>
  <si>
    <t>HistIPCPress</t>
  </si>
  <si>
    <t>HistIPCChamb</t>
  </si>
  <si>
    <t>HistBandageYN</t>
  </si>
  <si>
    <t>HistBandWho</t>
  </si>
  <si>
    <t>HistBandInelastCoh</t>
  </si>
  <si>
    <t>HistBandElastNonCoh</t>
  </si>
  <si>
    <t>HistBandElastCoh</t>
  </si>
  <si>
    <t>HistBandSilicYN</t>
  </si>
  <si>
    <t>HistBandVelcroYN</t>
  </si>
  <si>
    <t>HistBandComponent</t>
  </si>
  <si>
    <t>OoitKousHoogteAnder</t>
  </si>
  <si>
    <t>HistStockSizeOther</t>
  </si>
  <si>
    <t>OoitKousDruk</t>
  </si>
  <si>
    <t>OoitIPCJN</t>
  </si>
  <si>
    <t>OoitIPCwanneer</t>
  </si>
  <si>
    <t>HistIPCPeriod</t>
  </si>
  <si>
    <t>OoitIPCDruk</t>
  </si>
  <si>
    <t>OoitIPCKamers</t>
  </si>
  <si>
    <t>OoitBandageJN</t>
  </si>
  <si>
    <t>OoitBandageWann</t>
  </si>
  <si>
    <t>HistBandagePeriod</t>
  </si>
  <si>
    <t>OoitBandWie</t>
  </si>
  <si>
    <t>OoitBandNtElastNtCoh</t>
  </si>
  <si>
    <t>HistBandInelastNonCoh</t>
  </si>
  <si>
    <t>OoitBandNtElastCoh</t>
  </si>
  <si>
    <t>OoitBandElastNtCoh</t>
  </si>
  <si>
    <t>OoitBandElastCoh</t>
  </si>
  <si>
    <t>OoitBandVelcroJN</t>
  </si>
  <si>
    <t>OoitBandSilicJN</t>
  </si>
  <si>
    <t>OoitBandComponent</t>
  </si>
  <si>
    <t>NameCareProvider</t>
  </si>
  <si>
    <t>Cover</t>
  </si>
  <si>
    <t>Past</t>
  </si>
  <si>
    <t>Bedekt</t>
  </si>
  <si>
    <t>Fit</t>
  </si>
  <si>
    <t>Voldoen</t>
  </si>
  <si>
    <t>Appropriate</t>
  </si>
  <si>
    <t>Dryness</t>
  </si>
  <si>
    <t>Droogte</t>
  </si>
  <si>
    <t>DroogteWaar</t>
  </si>
  <si>
    <t>DrynessRegion</t>
  </si>
  <si>
    <t>Lokzwel</t>
  </si>
  <si>
    <t>LocSwel</t>
  </si>
  <si>
    <t>LocSwelRegion</t>
  </si>
  <si>
    <t>lokzwelWaar</t>
  </si>
  <si>
    <t>AlgRoodheid</t>
  </si>
  <si>
    <t>GenRedness</t>
  </si>
  <si>
    <t>GenRednessRegion</t>
  </si>
  <si>
    <t>AlgRoodheidWaar</t>
  </si>
  <si>
    <t>LokRoodheid</t>
  </si>
  <si>
    <t>LocRednessRegion</t>
  </si>
  <si>
    <t>LocRedness</t>
  </si>
  <si>
    <t>LokRoodheidWaar</t>
  </si>
  <si>
    <t>Insnoering</t>
  </si>
  <si>
    <t>Strangul</t>
  </si>
  <si>
    <t>InsnoeringWaar</t>
  </si>
  <si>
    <t>StrangulRegion</t>
  </si>
  <si>
    <t>Blaar</t>
  </si>
  <si>
    <t>Blister</t>
  </si>
  <si>
    <t>BlaarWaar</t>
  </si>
  <si>
    <t>Erosie</t>
  </si>
  <si>
    <t>Erosion</t>
  </si>
  <si>
    <t>ErosieWaar</t>
  </si>
  <si>
    <t>ErosionRegion</t>
  </si>
  <si>
    <t>Ulceratie</t>
  </si>
  <si>
    <t>Ulceration</t>
  </si>
  <si>
    <t>UlceratieWaar</t>
  </si>
  <si>
    <t>UlcerationRegion</t>
  </si>
  <si>
    <t>Papels</t>
  </si>
  <si>
    <t>PapelsWaar</t>
  </si>
  <si>
    <t>Papules</t>
  </si>
  <si>
    <t>PapulesRegion</t>
  </si>
  <si>
    <t>Ander</t>
  </si>
  <si>
    <t>Other</t>
  </si>
  <si>
    <t>OtherIndicate</t>
  </si>
  <si>
    <t>AnderWelk</t>
  </si>
  <si>
    <t>AnderWaar</t>
  </si>
  <si>
    <t>OtherRegion</t>
  </si>
  <si>
    <t>SkinScore</t>
  </si>
  <si>
    <t>HuidScore</t>
  </si>
  <si>
    <t>PatDatum</t>
  </si>
  <si>
    <t>PatDate</t>
  </si>
  <si>
    <t>PatUur</t>
  </si>
  <si>
    <t>PatHour</t>
  </si>
  <si>
    <t>ZorgverlDatum</t>
  </si>
  <si>
    <t>CareProvDate</t>
  </si>
  <si>
    <t>ZorgverlUur</t>
  </si>
  <si>
    <t>CareProHour</t>
  </si>
  <si>
    <t>WelkeCompr</t>
  </si>
  <si>
    <t>WhichCompr</t>
  </si>
  <si>
    <t>ProcSit</t>
  </si>
  <si>
    <t>ProcZit</t>
  </si>
  <si>
    <t>ProcStaan</t>
  </si>
  <si>
    <t>ProcStand</t>
  </si>
  <si>
    <t>ProcWandel</t>
  </si>
  <si>
    <t>ProcWalk</t>
  </si>
  <si>
    <t>SportJN</t>
  </si>
  <si>
    <t>SportYN</t>
  </si>
  <si>
    <t>DrieSport</t>
  </si>
  <si>
    <t>ThreeSport</t>
  </si>
  <si>
    <t>VrijeTijdJN</t>
  </si>
  <si>
    <t>LeisureYN</t>
  </si>
  <si>
    <t>ThreeLeisure</t>
  </si>
  <si>
    <t>DrieVrijeTijd</t>
  </si>
  <si>
    <t>FamSit</t>
  </si>
  <si>
    <t>DagenComp</t>
  </si>
  <si>
    <t>CompUurDag</t>
  </si>
  <si>
    <t>CompUurNacht</t>
  </si>
  <si>
    <t>DaysComp</t>
  </si>
  <si>
    <t>CompHoursDay</t>
  </si>
  <si>
    <t>CompHoursNight</t>
  </si>
  <si>
    <t>CompOnWithoutHelp</t>
  </si>
  <si>
    <t>CompAanZondHulp</t>
  </si>
  <si>
    <t>CompAanHulpJN</t>
  </si>
  <si>
    <t>CompOnHelpYN</t>
  </si>
  <si>
    <t>OnKindHelp</t>
  </si>
  <si>
    <t>AanSoortHulp</t>
  </si>
  <si>
    <t>CompAanHulp</t>
  </si>
  <si>
    <t>CompOnHelp</t>
  </si>
  <si>
    <t>CompOnTot</t>
  </si>
  <si>
    <t>CompAanTot</t>
  </si>
  <si>
    <t>CompUitZondHulp</t>
  </si>
  <si>
    <t>CompOffWithoutHelp</t>
  </si>
  <si>
    <t>CompOffHelpYN</t>
  </si>
  <si>
    <t>CompUitHulpJN</t>
  </si>
  <si>
    <t>UitSoortHulp</t>
  </si>
  <si>
    <t>OffKindHelp</t>
  </si>
  <si>
    <t>CompOffHelp</t>
  </si>
  <si>
    <t>CompUitHulp</t>
  </si>
  <si>
    <t>CompUitTot</t>
  </si>
  <si>
    <t>CompOffTot</t>
  </si>
  <si>
    <t>ShoeComp</t>
  </si>
  <si>
    <t>SchoenComp</t>
  </si>
  <si>
    <t>ClothesComp</t>
  </si>
  <si>
    <t>KledijComp</t>
  </si>
  <si>
    <t>ComfortOnmidd</t>
  </si>
  <si>
    <t>ComfortImmediate</t>
  </si>
  <si>
    <t>ComfortDag</t>
  </si>
  <si>
    <t>ComfortNacht</t>
  </si>
  <si>
    <t>Uitzicht</t>
  </si>
  <si>
    <t>ComfortDay</t>
  </si>
  <si>
    <t>ComfortNight</t>
  </si>
  <si>
    <t>Appear</t>
  </si>
  <si>
    <t>ComfortScore</t>
  </si>
  <si>
    <t>Irritatie</t>
  </si>
  <si>
    <t>Jeuken</t>
  </si>
  <si>
    <t>Warmte</t>
  </si>
  <si>
    <t>Kloppen</t>
  </si>
  <si>
    <t>Krampen</t>
  </si>
  <si>
    <t>Afzakken</t>
  </si>
  <si>
    <t>LokZwelling</t>
  </si>
  <si>
    <t>Gezwollengev</t>
  </si>
  <si>
    <t>NevenwerkingScore</t>
  </si>
  <si>
    <t>Irriatation</t>
  </si>
  <si>
    <t>Tender</t>
  </si>
  <si>
    <t>Gevoelig</t>
  </si>
  <si>
    <t>Schade</t>
  </si>
  <si>
    <t>Damage</t>
  </si>
  <si>
    <t>Itch</t>
  </si>
  <si>
    <t xml:space="preserve">Warm </t>
  </si>
  <si>
    <t>Throb</t>
  </si>
  <si>
    <t>Cramp</t>
  </si>
  <si>
    <t>Cutting</t>
  </si>
  <si>
    <t>Sliding</t>
  </si>
  <si>
    <t>LocalSwel</t>
  </si>
  <si>
    <t>Bulky</t>
  </si>
  <si>
    <t>Tight</t>
  </si>
  <si>
    <t>Gespannen</t>
  </si>
  <si>
    <t>OtherComplic</t>
  </si>
  <si>
    <t>AndereNevenwerk</t>
  </si>
  <si>
    <t>OtherComplYN</t>
  </si>
  <si>
    <t>AndereNevenwerkJN</t>
  </si>
  <si>
    <t>AndereNevenwWelk</t>
  </si>
  <si>
    <t>OtherComplIndicate</t>
  </si>
  <si>
    <t>ComplicationScore</t>
  </si>
  <si>
    <t>StaatUurDag</t>
  </si>
  <si>
    <t>AbleHourDay</t>
  </si>
  <si>
    <t>PolsEnkel</t>
  </si>
  <si>
    <t>ElleboogKnie</t>
  </si>
  <si>
    <t>SchouderHeup</t>
  </si>
  <si>
    <t>VorkWandelen</t>
  </si>
  <si>
    <t>JobJN</t>
  </si>
  <si>
    <t>HuishoudenJN</t>
  </si>
  <si>
    <t>Huishouden</t>
  </si>
  <si>
    <t>Sport</t>
  </si>
  <si>
    <t>VrijetijdJN</t>
  </si>
  <si>
    <t>VrijeTijd</t>
  </si>
  <si>
    <t>SociaalJN</t>
  </si>
  <si>
    <t>Sociaal</t>
  </si>
  <si>
    <t>Functioneringsscore</t>
  </si>
  <si>
    <t>WristAnkle</t>
  </si>
  <si>
    <t>ElbowKnee</t>
  </si>
  <si>
    <t>ShoulderHip</t>
  </si>
  <si>
    <t>SpoonWalk</t>
  </si>
  <si>
    <t>JobYN</t>
  </si>
  <si>
    <t>Job</t>
  </si>
  <si>
    <t>JobType</t>
  </si>
  <si>
    <t>HouseholdYN</t>
  </si>
  <si>
    <t>Household</t>
  </si>
  <si>
    <t>SportType</t>
  </si>
  <si>
    <t>Leisure</t>
  </si>
  <si>
    <t>LeisureType</t>
  </si>
  <si>
    <t>VrijeTijdType</t>
  </si>
  <si>
    <t>SocialYN</t>
  </si>
  <si>
    <t>Social</t>
  </si>
  <si>
    <t>FunctioningScore</t>
  </si>
  <si>
    <t>Pijn</t>
  </si>
  <si>
    <t>Spierkracht</t>
  </si>
  <si>
    <t>Zwaartegevoel</t>
  </si>
  <si>
    <t>Zwelling</t>
  </si>
  <si>
    <t>GespannenHuid</t>
  </si>
  <si>
    <t>Tintelingen</t>
  </si>
  <si>
    <t>VochtUlcus</t>
  </si>
  <si>
    <t>Symptoomscore</t>
  </si>
  <si>
    <t>Pain</t>
  </si>
  <si>
    <t>Strength</t>
  </si>
  <si>
    <t>Heaviness</t>
  </si>
  <si>
    <t>Swelling</t>
  </si>
  <si>
    <t>TightSkin</t>
  </si>
  <si>
    <t>Tingling</t>
  </si>
  <si>
    <t>LeakageFluid</t>
  </si>
  <si>
    <t>SymptomScore</t>
  </si>
  <si>
    <t>PrevExperienceYN</t>
  </si>
  <si>
    <t>PrevExperienceProduct</t>
  </si>
  <si>
    <t>VorigeErvaringProduct</t>
  </si>
  <si>
    <t>VorigeErvaringPeriode</t>
  </si>
  <si>
    <t>PrevExperienceTime</t>
  </si>
  <si>
    <t>MateriaalScore</t>
  </si>
  <si>
    <t>DosisScore</t>
  </si>
  <si>
    <t>DosageScore</t>
  </si>
  <si>
    <t>MaterialScore</t>
  </si>
  <si>
    <t>AdherenceScore</t>
  </si>
  <si>
    <t>TherapietrouwScore</t>
  </si>
  <si>
    <t>OnOffScore</t>
  </si>
  <si>
    <t>AanUitScore</t>
  </si>
  <si>
    <t>PrevExperienceScore</t>
  </si>
  <si>
    <t>VorigeErvaringScore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</si>
</sst>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14" fontId="0" fillId="0" borderId="0" xfId="0" applyNumberFormat="1"/>
    <xf numFmtId="2" fontId="0" fillId="0" borderId="0" xfId="0" applyNumberFormat="1"/>
    <xf numFmtId="17" fontId="0" fillId="0" borderId="0" xfId="0" applyNumberFormat="1"/>
    <xf numFmtId="0" fontId="2" fillId="0" borderId="0" xfId="0" applyFont="1"/>
    <xf numFmtId="1" fontId="0" fillId="0" borderId="0" xfId="0" applyNumberFormat="1"/>
    <xf numFmtId="0" fontId="3" fillId="0" borderId="0" xfId="0" applyFont="1"/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2" borderId="0" xfId="0" applyNumberFormat="1" applyFill="1"/>
    <xf numFmtId="164" fontId="0" fillId="2" borderId="0" xfId="0" applyNumberFormat="1" applyFill="1"/>
    <xf numFmtId="2" fontId="0" fillId="2" borderId="0" xfId="0" applyNumberFormat="1" applyFill="1"/>
    <xf numFmtId="0" fontId="0" fillId="2" borderId="0" xfId="0" applyFill="1"/>
    <xf numFmtId="164" fontId="0" fillId="2" borderId="0" xfId="0" applyNumberFormat="1" applyFill="1" applyBorder="1"/>
    <xf numFmtId="0" fontId="0" fillId="2" borderId="0" xfId="0" applyFill="1" applyBorder="1"/>
    <xf numFmtId="0" fontId="0" fillId="3" borderId="0" xfId="0" applyFill="1"/>
    <xf numFmtId="164" fontId="0" fillId="3" borderId="0" xfId="0" applyNumberFormat="1" applyFill="1"/>
    <xf numFmtId="1" fontId="3" fillId="2" borderId="0" xfId="0" applyNumberFormat="1" applyFont="1" applyFill="1"/>
    <xf numFmtId="164" fontId="3" fillId="2" borderId="0" xfId="0" applyNumberFormat="1" applyFont="1" applyFill="1"/>
    <xf numFmtId="2" fontId="3" fillId="0" borderId="0" xfId="0" applyNumberFormat="1" applyFont="1"/>
    <xf numFmtId="2" fontId="3" fillId="2" borderId="0" xfId="0" applyNumberFormat="1" applyFont="1" applyFill="1"/>
    <xf numFmtId="14" fontId="3" fillId="0" borderId="0" xfId="0" applyNumberFormat="1" applyFont="1"/>
    <xf numFmtId="0" fontId="3" fillId="2" borderId="0" xfId="0" applyFont="1" applyFill="1"/>
    <xf numFmtId="164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/>
    <xf numFmtId="164" fontId="3" fillId="2" borderId="0" xfId="0" applyNumberFormat="1" applyFont="1" applyFill="1" applyBorder="1"/>
    <xf numFmtId="0" fontId="3" fillId="0" borderId="0" xfId="0" applyFont="1" applyAlignment="1">
      <alignment horizontal="right"/>
    </xf>
    <xf numFmtId="1" fontId="1" fillId="2" borderId="0" xfId="0" applyNumberFormat="1" applyFont="1" applyFill="1"/>
    <xf numFmtId="0" fontId="3" fillId="2" borderId="0" xfId="0" applyFont="1" applyFill="1" applyBorder="1"/>
    <xf numFmtId="14" fontId="3" fillId="0" borderId="0" xfId="0" applyNumberFormat="1" applyFont="1" applyFill="1"/>
    <xf numFmtId="1" fontId="3" fillId="0" borderId="0" xfId="0" applyNumberFormat="1" applyFont="1"/>
    <xf numFmtId="0" fontId="3" fillId="3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34"/>
  <sheetViews>
    <sheetView tabSelected="1" zoomScaleNormal="100" zoomScaleSheetLayoutView="50" workbookViewId="0">
      <pane xSplit="1" ySplit="2" topLeftCell="GR3" activePane="bottomRight" state="frozen"/>
      <selection pane="topRight" activeCell="D1" sqref="D1"/>
      <selection pane="bottomLeft" activeCell="A2" sqref="A2"/>
      <selection pane="bottomRight" activeCell="HD15" sqref="HD15"/>
    </sheetView>
  </sheetViews>
  <sheetFormatPr defaultRowHeight="14.4" x14ac:dyDescent="0.3"/>
  <cols>
    <col min="1" max="1" width="13.6640625" bestFit="1" customWidth="1"/>
    <col min="2" max="2" width="2.77734375" bestFit="1" customWidth="1"/>
    <col min="3" max="3" width="22.6640625" bestFit="1" customWidth="1"/>
    <col min="4" max="4" width="12.5546875" bestFit="1" customWidth="1"/>
    <col min="5" max="5" width="11.6640625" bestFit="1" customWidth="1"/>
    <col min="6" max="6" width="6" style="9" bestFit="1" customWidth="1"/>
    <col min="7" max="7" width="5.21875" style="10" bestFit="1" customWidth="1"/>
    <col min="8" max="8" width="7" bestFit="1" customWidth="1"/>
    <col min="9" max="9" width="6.77734375" style="2" bestFit="1" customWidth="1"/>
    <col min="10" max="10" width="5.44140625" style="11" bestFit="1" customWidth="1"/>
    <col min="11" max="11" width="16.21875" bestFit="1" customWidth="1"/>
    <col min="12" max="12" width="12.5546875" bestFit="1" customWidth="1"/>
    <col min="13" max="13" width="13.6640625" bestFit="1" customWidth="1"/>
    <col min="14" max="14" width="15.44140625" bestFit="1" customWidth="1"/>
    <col min="15" max="15" width="10.77734375" bestFit="1" customWidth="1"/>
    <col min="16" max="16" width="14" bestFit="1" customWidth="1"/>
    <col min="17" max="17" width="12" bestFit="1" customWidth="1"/>
    <col min="18" max="18" width="15.88671875" bestFit="1" customWidth="1"/>
    <col min="19" max="19" width="15.33203125" bestFit="1" customWidth="1"/>
    <col min="20" max="20" width="13.44140625" bestFit="1" customWidth="1"/>
    <col min="21" max="21" width="15.77734375" bestFit="1" customWidth="1"/>
    <col min="22" max="22" width="11.109375" bestFit="1" customWidth="1"/>
    <col min="23" max="23" width="10.21875" bestFit="1" customWidth="1"/>
    <col min="24" max="24" width="9.88671875" bestFit="1" customWidth="1"/>
    <col min="25" max="25" width="9.6640625" bestFit="1" customWidth="1"/>
    <col min="26" max="26" width="16" bestFit="1" customWidth="1"/>
    <col min="27" max="27" width="15.21875" style="1" bestFit="1" customWidth="1"/>
    <col min="28" max="28" width="15.5546875" style="9" bestFit="1" customWidth="1"/>
    <col min="29" max="29" width="16.109375" style="9" bestFit="1" customWidth="1"/>
    <col min="30" max="30" width="19.109375" style="10" bestFit="1" customWidth="1"/>
    <col min="31" max="31" width="13.6640625" bestFit="1" customWidth="1"/>
    <col min="32" max="32" width="22.5546875" bestFit="1" customWidth="1"/>
    <col min="33" max="33" width="15.6640625" bestFit="1" customWidth="1"/>
    <col min="34" max="34" width="16.77734375" bestFit="1" customWidth="1"/>
    <col min="35" max="35" width="17.21875" bestFit="1" customWidth="1"/>
    <col min="37" max="37" width="11.5546875" bestFit="1" customWidth="1"/>
    <col min="38" max="38" width="15.6640625" style="1" bestFit="1" customWidth="1"/>
    <col min="39" max="39" width="12.33203125" style="9" bestFit="1" customWidth="1"/>
    <col min="40" max="40" width="12.88671875" style="9" bestFit="1" customWidth="1"/>
    <col min="41" max="41" width="11.88671875" style="10" bestFit="1" customWidth="1"/>
    <col min="42" max="42" width="12.21875" bestFit="1" customWidth="1"/>
    <col min="44" max="44" width="12.77734375" bestFit="1" customWidth="1"/>
    <col min="45" max="45" width="17.33203125" bestFit="1" customWidth="1"/>
    <col min="46" max="46" width="15.5546875" bestFit="1" customWidth="1"/>
    <col min="47" max="47" width="13.88671875" bestFit="1" customWidth="1"/>
    <col min="48" max="48" width="15.88671875" bestFit="1" customWidth="1"/>
    <col min="49" max="49" width="16.109375" bestFit="1" customWidth="1"/>
    <col min="50" max="50" width="14.88671875" bestFit="1" customWidth="1"/>
    <col min="51" max="51" width="10.88671875" bestFit="1" customWidth="1"/>
    <col min="52" max="52" width="12.88671875" bestFit="1" customWidth="1"/>
    <col min="53" max="53" width="14.88671875" bestFit="1" customWidth="1"/>
    <col min="54" max="54" width="15.5546875" bestFit="1" customWidth="1"/>
    <col min="55" max="55" width="14.21875" bestFit="1" customWidth="1"/>
    <col min="56" max="56" width="21.6640625" bestFit="1" customWidth="1"/>
    <col min="57" max="57" width="19.5546875" bestFit="1" customWidth="1"/>
    <col min="58" max="58" width="21.109375" bestFit="1" customWidth="1"/>
    <col min="59" max="59" width="17.5546875" bestFit="1" customWidth="1"/>
    <col min="60" max="60" width="15.77734375" bestFit="1" customWidth="1"/>
    <col min="61" max="61" width="18" bestFit="1" customWidth="1"/>
    <col min="62" max="62" width="20.33203125" bestFit="1" customWidth="1"/>
    <col min="63" max="63" width="18.33203125" bestFit="1" customWidth="1"/>
    <col min="64" max="64" width="19.6640625" bestFit="1" customWidth="1"/>
    <col min="65" max="65" width="19.33203125" style="9" bestFit="1" customWidth="1"/>
    <col min="67" max="67" width="11.109375" bestFit="1" customWidth="1"/>
    <col min="68" max="68" width="16.44140625" bestFit="1" customWidth="1"/>
    <col min="69" max="69" width="26.109375" bestFit="1" customWidth="1"/>
    <col min="70" max="70" width="17" bestFit="1" customWidth="1"/>
    <col min="71" max="71" width="12.109375" bestFit="1" customWidth="1"/>
    <col min="72" max="72" width="14.6640625" bestFit="1" customWidth="1"/>
    <col min="73" max="73" width="14.88671875" bestFit="1" customWidth="1"/>
    <col min="74" max="74" width="20.109375" bestFit="1" customWidth="1"/>
    <col min="75" max="75" width="13.21875" bestFit="1" customWidth="1"/>
    <col min="76" max="76" width="9.33203125" bestFit="1" customWidth="1"/>
    <col min="77" max="77" width="14.77734375" bestFit="1" customWidth="1"/>
    <col min="78" max="78" width="11.33203125" bestFit="1" customWidth="1"/>
    <col min="79" max="79" width="13.6640625" bestFit="1" customWidth="1"/>
    <col min="80" max="80" width="14" bestFit="1" customWidth="1"/>
    <col min="81" max="81" width="17" bestFit="1" customWidth="1"/>
    <col min="82" max="82" width="12.44140625" bestFit="1" customWidth="1"/>
    <col min="83" max="83" width="21.109375" bestFit="1" customWidth="1"/>
    <col min="84" max="84" width="18.33203125" bestFit="1" customWidth="1"/>
    <col min="85" max="85" width="19.44140625" bestFit="1" customWidth="1"/>
    <col min="86" max="86" width="16.21875" bestFit="1" customWidth="1"/>
    <col min="87" max="87" width="14.21875" bestFit="1" customWidth="1"/>
    <col min="88" max="88" width="16.33203125" bestFit="1" customWidth="1"/>
    <col min="89" max="89" width="19.109375" bestFit="1" customWidth="1"/>
    <col min="91" max="91" width="13.6640625" bestFit="1" customWidth="1"/>
    <col min="92" max="92" width="11.77734375" bestFit="1" customWidth="1"/>
    <col min="93" max="93" width="2.77734375" bestFit="1" customWidth="1"/>
    <col min="94" max="94" width="17" bestFit="1" customWidth="1"/>
    <col min="95" max="95" width="6.88671875" bestFit="1" customWidth="1"/>
    <col min="96" max="96" width="4.5546875" bestFit="1" customWidth="1"/>
    <col min="97" max="97" width="11.109375" bestFit="1" customWidth="1"/>
    <col min="98" max="98" width="7.6640625" style="13" bestFit="1" customWidth="1"/>
    <col min="99" max="99" width="13.44140625" style="14" bestFit="1" customWidth="1"/>
    <col min="100" max="100" width="7.44140625" bestFit="1" customWidth="1"/>
    <col min="101" max="101" width="7.77734375" bestFit="1" customWidth="1"/>
    <col min="102" max="102" width="13.44140625" bestFit="1" customWidth="1"/>
    <col min="103" max="103" width="7.77734375" bestFit="1" customWidth="1"/>
    <col min="104" max="104" width="13.6640625" bestFit="1" customWidth="1"/>
    <col min="105" max="105" width="11.77734375" bestFit="1" customWidth="1"/>
    <col min="106" max="106" width="17.21875" bestFit="1" customWidth="1"/>
    <col min="107" max="107" width="12.109375" bestFit="1" customWidth="1"/>
    <col min="108" max="108" width="22.6640625" bestFit="1" customWidth="1"/>
    <col min="109" max="109" width="9.88671875" bestFit="1" customWidth="1"/>
    <col min="110" max="110" width="22.6640625" bestFit="1" customWidth="1"/>
    <col min="111" max="111" width="6.109375" bestFit="1" customWidth="1"/>
    <col min="112" max="112" width="9.6640625" bestFit="1" customWidth="1"/>
    <col min="113" max="113" width="7.21875" bestFit="1" customWidth="1"/>
    <col min="114" max="114" width="13.109375" bestFit="1" customWidth="1"/>
    <col min="115" max="115" width="9.6640625" bestFit="1" customWidth="1"/>
    <col min="116" max="116" width="15.5546875" bestFit="1" customWidth="1"/>
    <col min="117" max="117" width="7.5546875" bestFit="1" customWidth="1"/>
    <col min="118" max="118" width="13.44140625" bestFit="1" customWidth="1"/>
    <col min="119" max="119" width="6.109375" bestFit="1" customWidth="1"/>
    <col min="120" max="120" width="12.5546875" bestFit="1" customWidth="1"/>
    <col min="121" max="121" width="11.5546875" bestFit="1" customWidth="1"/>
    <col min="122" max="122" width="9.5546875" style="14" bestFit="1" customWidth="1"/>
    <col min="123" max="123" width="10.5546875" customWidth="1"/>
    <col min="124" max="124" width="10.5546875" style="1" bestFit="1" customWidth="1"/>
    <col min="125" max="125" width="7.88671875" style="1" bestFit="1" customWidth="1"/>
    <col min="126" max="126" width="2.77734375" style="1" bestFit="1" customWidth="1"/>
    <col min="127" max="127" width="12" bestFit="1" customWidth="1"/>
    <col min="128" max="128" width="9.77734375" bestFit="1" customWidth="1"/>
    <col min="129" max="129" width="6.88671875" bestFit="1" customWidth="1"/>
    <col min="130" max="130" width="9.6640625" bestFit="1" customWidth="1"/>
    <col min="131" max="131" width="11.21875" bestFit="1" customWidth="1"/>
    <col min="132" max="132" width="7.88671875" bestFit="1" customWidth="1"/>
    <col min="133" max="133" width="13.33203125" bestFit="1" customWidth="1"/>
    <col min="134" max="134" width="10" bestFit="1" customWidth="1"/>
    <col min="135" max="135" width="15.109375" bestFit="1" customWidth="1"/>
    <col min="136" max="136" width="6.6640625" bestFit="1" customWidth="1"/>
    <col min="137" max="137" width="17.5546875" bestFit="1" customWidth="1"/>
    <col min="138" max="138" width="11.33203125" style="5" bestFit="1" customWidth="1"/>
    <col min="139" max="139" width="14.21875" bestFit="1" customWidth="1"/>
    <col min="140" max="140" width="15.5546875" bestFit="1" customWidth="1"/>
    <col min="141" max="141" width="10.6640625" style="14" bestFit="1" customWidth="1"/>
    <col min="142" max="142" width="14.44140625" bestFit="1" customWidth="1"/>
    <col min="143" max="143" width="19.33203125" bestFit="1" customWidth="1"/>
    <col min="144" max="144" width="15.33203125" bestFit="1" customWidth="1"/>
    <col min="145" max="145" width="12.77734375" bestFit="1" customWidth="1"/>
    <col min="146" max="146" width="13.33203125" bestFit="1" customWidth="1"/>
    <col min="147" max="147" width="12.109375" style="12" bestFit="1" customWidth="1"/>
    <col min="148" max="148" width="19.5546875" bestFit="1" customWidth="1"/>
    <col min="149" max="149" width="14.88671875" bestFit="1" customWidth="1"/>
    <col min="150" max="150" width="11.88671875" bestFit="1" customWidth="1"/>
    <col min="151" max="151" width="12.44140625" bestFit="1" customWidth="1"/>
    <col min="152" max="152" width="11.44140625" style="12" bestFit="1" customWidth="1"/>
    <col min="153" max="153" width="14.6640625" style="15" bestFit="1" customWidth="1"/>
    <col min="155" max="156" width="12.21875" bestFit="1" customWidth="1"/>
    <col min="157" max="157" width="17.33203125" bestFit="1" customWidth="1"/>
    <col min="158" max="158" width="11.21875" bestFit="1" customWidth="1"/>
    <col min="159" max="159" width="13.109375" bestFit="1" customWidth="1"/>
    <col min="160" max="160" width="7.33203125" bestFit="1" customWidth="1"/>
    <col min="161" max="161" width="12.6640625" style="13" bestFit="1" customWidth="1"/>
    <col min="163" max="163" width="9.33203125" bestFit="1" customWidth="1"/>
    <col min="164" max="164" width="8.21875" bestFit="1" customWidth="1"/>
    <col min="165" max="165" width="7.88671875" bestFit="1" customWidth="1"/>
    <col min="166" max="166" width="6.88671875" bestFit="1" customWidth="1"/>
    <col min="167" max="167" width="7.77734375" bestFit="1" customWidth="1"/>
    <col min="168" max="168" width="8" bestFit="1" customWidth="1"/>
    <col min="169" max="169" width="8.6640625" bestFit="1" customWidth="1"/>
    <col min="170" max="170" width="9.88671875" bestFit="1" customWidth="1"/>
    <col min="171" max="171" width="8.77734375" bestFit="1" customWidth="1"/>
    <col min="172" max="172" width="10.88671875" bestFit="1" customWidth="1"/>
    <col min="173" max="173" width="12.5546875" bestFit="1" customWidth="1"/>
    <col min="174" max="174" width="10.44140625" bestFit="1" customWidth="1"/>
    <col min="175" max="175" width="16.77734375" bestFit="1" customWidth="1"/>
    <col min="176" max="176" width="18.88671875" bestFit="1" customWidth="1"/>
    <col min="177" max="177" width="18.44140625" bestFit="1" customWidth="1"/>
    <col min="178" max="178" width="18" style="13" bestFit="1" customWidth="1"/>
    <col min="179" max="179" width="12.33203125" customWidth="1"/>
    <col min="180" max="180" width="9.6640625" bestFit="1" customWidth="1"/>
    <col min="181" max="181" width="12.109375" bestFit="1" customWidth="1"/>
    <col min="182" max="182" width="10.109375" bestFit="1" customWidth="1"/>
    <col min="183" max="183" width="11.88671875" bestFit="1" customWidth="1"/>
    <col min="184" max="184" width="13.5546875" bestFit="1" customWidth="1"/>
    <col min="185" max="185" width="13.6640625" bestFit="1" customWidth="1"/>
    <col min="186" max="186" width="6.21875" style="8" bestFit="1" customWidth="1"/>
    <col min="187" max="187" width="3.88671875" bestFit="1" customWidth="1"/>
    <col min="188" max="188" width="8" bestFit="1" customWidth="1"/>
    <col min="189" max="189" width="13.21875" style="8" bestFit="1" customWidth="1"/>
    <col min="190" max="190" width="11.109375" bestFit="1" customWidth="1"/>
    <col min="191" max="191" width="7.88671875" style="8" bestFit="1" customWidth="1"/>
    <col min="192" max="192" width="5.5546875" bestFit="1" customWidth="1"/>
    <col min="193" max="194" width="9.6640625" bestFit="1" customWidth="1"/>
    <col min="195" max="195" width="8" bestFit="1" customWidth="1"/>
    <col min="196" max="196" width="12.109375" bestFit="1" customWidth="1"/>
    <col min="197" max="197" width="8.88671875" bestFit="1" customWidth="1"/>
    <col min="198" max="198" width="6.88671875" bestFit="1" customWidth="1"/>
    <col min="199" max="199" width="18" style="13" bestFit="1" customWidth="1"/>
    <col min="200" max="200" width="15.33203125" bestFit="1" customWidth="1"/>
    <col min="201" max="201" width="4.6640625" bestFit="1" customWidth="1"/>
    <col min="202" max="202" width="10.5546875" bestFit="1" customWidth="1"/>
    <col min="203" max="203" width="13.44140625" bestFit="1" customWidth="1"/>
    <col min="204" max="204" width="7.88671875" bestFit="1" customWidth="1"/>
    <col min="205" max="205" width="14.44140625" bestFit="1" customWidth="1"/>
    <col min="206" max="206" width="10.33203125" bestFit="1" customWidth="1"/>
    <col min="207" max="207" width="11.88671875" bestFit="1" customWidth="1"/>
    <col min="208" max="208" width="14.88671875" style="13" bestFit="1" customWidth="1"/>
    <col min="209" max="209" width="13.6640625" bestFit="1" customWidth="1"/>
    <col min="210" max="210" width="16.33203125" bestFit="1" customWidth="1"/>
    <col min="211" max="211" width="14" style="12" bestFit="1" customWidth="1"/>
    <col min="212" max="212" width="20.77734375" bestFit="1" customWidth="1"/>
    <col min="213" max="213" width="20" bestFit="1" customWidth="1"/>
    <col min="214" max="215" width="8.44140625" customWidth="1"/>
  </cols>
  <sheetData>
    <row r="1" spans="1:213" s="6" customFormat="1" x14ac:dyDescent="0.3">
      <c r="A1" s="6" t="s">
        <v>249</v>
      </c>
      <c r="B1" s="6" t="s">
        <v>43</v>
      </c>
      <c r="C1" s="6" t="s">
        <v>45</v>
      </c>
      <c r="D1" s="6" t="s">
        <v>46</v>
      </c>
      <c r="E1" s="6" t="s">
        <v>47</v>
      </c>
      <c r="F1" s="17" t="s">
        <v>48</v>
      </c>
      <c r="G1" s="18" t="s">
        <v>49</v>
      </c>
      <c r="H1" s="6" t="s">
        <v>50</v>
      </c>
      <c r="I1" s="19" t="s">
        <v>51</v>
      </c>
      <c r="J1" s="20" t="s">
        <v>36</v>
      </c>
      <c r="K1" s="6" t="s">
        <v>53</v>
      </c>
      <c r="L1" s="6" t="s">
        <v>52</v>
      </c>
      <c r="M1" s="6" t="s">
        <v>56</v>
      </c>
      <c r="N1" s="6" t="s">
        <v>57</v>
      </c>
      <c r="O1" s="6" t="s">
        <v>60</v>
      </c>
      <c r="P1" s="6" t="s">
        <v>73</v>
      </c>
      <c r="Q1" s="6" t="s">
        <v>63</v>
      </c>
      <c r="R1" s="6" t="s">
        <v>64</v>
      </c>
      <c r="S1" s="6" t="s">
        <v>66</v>
      </c>
      <c r="T1" s="6" t="s">
        <v>68</v>
      </c>
      <c r="U1" s="6" t="s">
        <v>70</v>
      </c>
      <c r="V1" s="6" t="s">
        <v>72</v>
      </c>
      <c r="W1" s="6" t="s">
        <v>79</v>
      </c>
      <c r="X1" s="6" t="s">
        <v>80</v>
      </c>
      <c r="Y1" s="6" t="s">
        <v>81</v>
      </c>
      <c r="Z1" s="6" t="s">
        <v>82</v>
      </c>
      <c r="AA1" s="21" t="s">
        <v>84</v>
      </c>
      <c r="AB1" s="17" t="s">
        <v>85</v>
      </c>
      <c r="AC1" s="17" t="s">
        <v>88</v>
      </c>
      <c r="AD1" s="18" t="s">
        <v>89</v>
      </c>
      <c r="AE1" s="6" t="s">
        <v>92</v>
      </c>
      <c r="AF1" s="6" t="s">
        <v>93</v>
      </c>
      <c r="AG1" s="6" t="s">
        <v>96</v>
      </c>
      <c r="AH1" s="6" t="s">
        <v>99</v>
      </c>
      <c r="AI1" s="6" t="s">
        <v>98</v>
      </c>
      <c r="AK1" s="6" t="s">
        <v>100</v>
      </c>
      <c r="AL1" s="21" t="s">
        <v>102</v>
      </c>
      <c r="AM1" s="17" t="s">
        <v>103</v>
      </c>
      <c r="AN1" s="17" t="s">
        <v>104</v>
      </c>
      <c r="AO1" s="18" t="s">
        <v>105</v>
      </c>
      <c r="AP1" s="6" t="s">
        <v>107</v>
      </c>
      <c r="AR1" s="6" t="s">
        <v>111</v>
      </c>
      <c r="AS1" s="6" t="s">
        <v>112</v>
      </c>
      <c r="AT1" s="6" t="s">
        <v>113</v>
      </c>
      <c r="AU1" s="6" t="s">
        <v>116</v>
      </c>
      <c r="AV1" s="6" t="s">
        <v>118</v>
      </c>
      <c r="AW1" s="6" t="s">
        <v>120</v>
      </c>
      <c r="AX1" s="6" t="s">
        <v>122</v>
      </c>
      <c r="AY1" s="6" t="s">
        <v>124</v>
      </c>
      <c r="AZ1" s="6" t="s">
        <v>126</v>
      </c>
      <c r="BA1" s="6" t="s">
        <v>128</v>
      </c>
      <c r="BB1" s="6" t="s">
        <v>130</v>
      </c>
      <c r="BC1" s="6" t="s">
        <v>132</v>
      </c>
      <c r="BD1" s="6" t="s">
        <v>134</v>
      </c>
      <c r="BE1" s="6" t="s">
        <v>136</v>
      </c>
      <c r="BF1" s="6" t="s">
        <v>138</v>
      </c>
      <c r="BG1" s="6" t="s">
        <v>139</v>
      </c>
      <c r="BH1" s="6" t="s">
        <v>141</v>
      </c>
      <c r="BI1" s="6" t="s">
        <v>143</v>
      </c>
      <c r="BJ1" s="6" t="s">
        <v>144</v>
      </c>
      <c r="BK1" s="6" t="s">
        <v>145</v>
      </c>
      <c r="BL1" s="6" t="s">
        <v>146</v>
      </c>
      <c r="BM1" s="17" t="s">
        <v>147</v>
      </c>
      <c r="BO1" s="6" t="s">
        <v>149</v>
      </c>
      <c r="BP1" s="6" t="s">
        <v>151</v>
      </c>
      <c r="BQ1" s="6" t="s">
        <v>153</v>
      </c>
      <c r="BR1" s="6" t="s">
        <v>155</v>
      </c>
      <c r="BS1" s="6" t="s">
        <v>157</v>
      </c>
      <c r="BT1" s="6" t="s">
        <v>160</v>
      </c>
      <c r="BU1" s="6" t="s">
        <v>161</v>
      </c>
      <c r="BV1" s="6" t="s">
        <v>175</v>
      </c>
      <c r="BW1" s="6" t="s">
        <v>162</v>
      </c>
      <c r="BX1" s="6" t="s">
        <v>163</v>
      </c>
      <c r="BY1" s="6" t="s">
        <v>179</v>
      </c>
      <c r="BZ1" s="6" t="s">
        <v>164</v>
      </c>
      <c r="CA1" s="6" t="s">
        <v>165</v>
      </c>
      <c r="CB1" s="6" t="s">
        <v>166</v>
      </c>
      <c r="CC1" s="6" t="s">
        <v>184</v>
      </c>
      <c r="CD1" s="6" t="s">
        <v>167</v>
      </c>
      <c r="CE1" s="6" t="s">
        <v>187</v>
      </c>
      <c r="CF1" s="6" t="s">
        <v>168</v>
      </c>
      <c r="CG1" s="6" t="s">
        <v>169</v>
      </c>
      <c r="CH1" s="6" t="s">
        <v>170</v>
      </c>
      <c r="CI1" s="6" t="s">
        <v>171</v>
      </c>
      <c r="CJ1" s="6" t="s">
        <v>172</v>
      </c>
      <c r="CK1" s="6" t="s">
        <v>173</v>
      </c>
      <c r="CM1" s="6" t="s">
        <v>249</v>
      </c>
      <c r="CN1" s="6" t="s">
        <v>251</v>
      </c>
      <c r="CO1" s="6" t="s">
        <v>43</v>
      </c>
      <c r="CP1" s="6" t="s">
        <v>194</v>
      </c>
      <c r="CQ1" s="6" t="s">
        <v>195</v>
      </c>
      <c r="CR1" s="6" t="s">
        <v>198</v>
      </c>
      <c r="CS1" s="6" t="s">
        <v>200</v>
      </c>
      <c r="CT1" s="22" t="s">
        <v>391</v>
      </c>
      <c r="CU1" s="22" t="s">
        <v>395</v>
      </c>
      <c r="CW1" s="23" t="s">
        <v>201</v>
      </c>
      <c r="CX1" s="6" t="s">
        <v>204</v>
      </c>
      <c r="CY1" s="6" t="s">
        <v>206</v>
      </c>
      <c r="CZ1" s="6" t="s">
        <v>207</v>
      </c>
      <c r="DA1" s="6" t="s">
        <v>210</v>
      </c>
      <c r="DB1" s="6" t="s">
        <v>211</v>
      </c>
      <c r="DC1" s="6" t="s">
        <v>215</v>
      </c>
      <c r="DD1" s="6" t="s">
        <v>214</v>
      </c>
      <c r="DE1" s="6" t="s">
        <v>218</v>
      </c>
      <c r="DF1" s="6" t="s">
        <v>220</v>
      </c>
      <c r="DG1" s="6" t="s">
        <v>222</v>
      </c>
      <c r="DI1" s="6" t="s">
        <v>225</v>
      </c>
      <c r="DJ1" s="6" t="s">
        <v>227</v>
      </c>
      <c r="DK1" s="6" t="s">
        <v>229</v>
      </c>
      <c r="DL1" s="6" t="s">
        <v>231</v>
      </c>
      <c r="DM1" s="6" t="s">
        <v>234</v>
      </c>
      <c r="DN1" s="6" t="s">
        <v>235</v>
      </c>
      <c r="DO1" s="6" t="s">
        <v>237</v>
      </c>
      <c r="DP1" s="6" t="s">
        <v>238</v>
      </c>
      <c r="DQ1" s="6" t="s">
        <v>241</v>
      </c>
      <c r="DR1" s="22" t="s">
        <v>242</v>
      </c>
      <c r="DT1" s="6" t="s">
        <v>245</v>
      </c>
      <c r="DU1" s="6" t="s">
        <v>247</v>
      </c>
      <c r="DV1" s="6" t="s">
        <v>43</v>
      </c>
      <c r="DW1" s="24" t="s">
        <v>253</v>
      </c>
      <c r="DX1" s="25" t="s">
        <v>46</v>
      </c>
      <c r="DY1" s="21" t="s">
        <v>254</v>
      </c>
      <c r="DZ1" s="25" t="s">
        <v>257</v>
      </c>
      <c r="EA1" s="25" t="s">
        <v>259</v>
      </c>
      <c r="EB1" s="25" t="s">
        <v>261</v>
      </c>
      <c r="EC1" s="25" t="s">
        <v>263</v>
      </c>
      <c r="ED1" s="25" t="s">
        <v>265</v>
      </c>
      <c r="EE1" s="25" t="s">
        <v>266</v>
      </c>
      <c r="EF1" s="25" t="s">
        <v>268</v>
      </c>
      <c r="EH1" s="6" t="s">
        <v>272</v>
      </c>
      <c r="EI1" s="6" t="s">
        <v>273</v>
      </c>
      <c r="EJ1" s="6" t="s">
        <v>274</v>
      </c>
      <c r="EK1" s="17" t="s">
        <v>392</v>
      </c>
      <c r="EM1" s="6" t="s">
        <v>275</v>
      </c>
      <c r="EN1" s="24" t="s">
        <v>278</v>
      </c>
      <c r="EO1" s="6" t="s">
        <v>279</v>
      </c>
      <c r="EP1" s="6" t="s">
        <v>282</v>
      </c>
      <c r="EQ1" s="22" t="s">
        <v>283</v>
      </c>
      <c r="ER1" s="6" t="s">
        <v>286</v>
      </c>
      <c r="ES1" s="6" t="s">
        <v>287</v>
      </c>
      <c r="ET1" s="25" t="s">
        <v>290</v>
      </c>
      <c r="EU1" s="25" t="s">
        <v>291</v>
      </c>
      <c r="EV1" s="22" t="s">
        <v>294</v>
      </c>
      <c r="EW1" s="22" t="s">
        <v>397</v>
      </c>
      <c r="EY1" s="25" t="s">
        <v>295</v>
      </c>
      <c r="EZ1" s="25" t="s">
        <v>297</v>
      </c>
      <c r="FA1" s="25" t="s">
        <v>300</v>
      </c>
      <c r="FB1" s="6" t="s">
        <v>304</v>
      </c>
      <c r="FC1" s="6" t="s">
        <v>305</v>
      </c>
      <c r="FD1" s="6" t="s">
        <v>306</v>
      </c>
      <c r="FE1" s="26" t="s">
        <v>307</v>
      </c>
      <c r="FF1" s="23"/>
      <c r="FG1" s="6" t="s">
        <v>317</v>
      </c>
      <c r="FH1" s="6" t="s">
        <v>318</v>
      </c>
      <c r="FI1" s="6" t="s">
        <v>321</v>
      </c>
      <c r="FJ1" s="6" t="s">
        <v>322</v>
      </c>
      <c r="FK1" s="6" t="s">
        <v>323</v>
      </c>
      <c r="FL1" s="6" t="s">
        <v>324</v>
      </c>
      <c r="FM1" s="6" t="s">
        <v>325</v>
      </c>
      <c r="FN1" s="6" t="s">
        <v>326</v>
      </c>
      <c r="FO1" s="6" t="s">
        <v>327</v>
      </c>
      <c r="FP1" s="6" t="s">
        <v>328</v>
      </c>
      <c r="FQ1" s="6" t="s">
        <v>329</v>
      </c>
      <c r="FR1" s="6" t="s">
        <v>330</v>
      </c>
      <c r="FS1" s="6" t="s">
        <v>332</v>
      </c>
      <c r="FT1" s="6" t="s">
        <v>334</v>
      </c>
      <c r="FU1" s="6" t="s">
        <v>337</v>
      </c>
      <c r="FV1" s="22" t="s">
        <v>338</v>
      </c>
      <c r="FY1" s="23" t="s">
        <v>340</v>
      </c>
      <c r="FZ1" s="6" t="s">
        <v>354</v>
      </c>
      <c r="GA1" s="6" t="s">
        <v>355</v>
      </c>
      <c r="GB1" s="6" t="s">
        <v>356</v>
      </c>
      <c r="GC1" s="6" t="s">
        <v>357</v>
      </c>
      <c r="GD1" s="6" t="s">
        <v>358</v>
      </c>
      <c r="GE1" s="6" t="s">
        <v>359</v>
      </c>
      <c r="GF1" s="6" t="s">
        <v>360</v>
      </c>
      <c r="GG1" s="27" t="s">
        <v>361</v>
      </c>
      <c r="GH1" s="6" t="s">
        <v>362</v>
      </c>
      <c r="GI1" s="6" t="s">
        <v>261</v>
      </c>
      <c r="GJ1" s="27" t="s">
        <v>348</v>
      </c>
      <c r="GK1" s="6" t="s">
        <v>363</v>
      </c>
      <c r="GL1" s="27" t="s">
        <v>265</v>
      </c>
      <c r="GM1" s="6" t="s">
        <v>364</v>
      </c>
      <c r="GN1" s="27" t="s">
        <v>365</v>
      </c>
      <c r="GO1" s="6" t="s">
        <v>367</v>
      </c>
      <c r="GP1" s="27" t="s">
        <v>368</v>
      </c>
      <c r="GQ1" s="6" t="s">
        <v>369</v>
      </c>
      <c r="GS1" s="6" t="s">
        <v>378</v>
      </c>
      <c r="GT1" s="23" t="s">
        <v>379</v>
      </c>
      <c r="GU1" s="6" t="s">
        <v>380</v>
      </c>
      <c r="GV1" s="6" t="s">
        <v>381</v>
      </c>
      <c r="GW1" s="6" t="s">
        <v>382</v>
      </c>
      <c r="GX1" s="6" t="s">
        <v>383</v>
      </c>
      <c r="GY1" s="6" t="s">
        <v>384</v>
      </c>
      <c r="GZ1" s="22" t="s">
        <v>385</v>
      </c>
      <c r="HB1" s="6" t="s">
        <v>386</v>
      </c>
      <c r="HC1" s="26" t="s">
        <v>399</v>
      </c>
      <c r="HD1" s="6" t="s">
        <v>387</v>
      </c>
      <c r="HE1" s="6" t="s">
        <v>390</v>
      </c>
    </row>
    <row r="2" spans="1:213" s="6" customFormat="1" x14ac:dyDescent="0.3">
      <c r="A2" s="6" t="s">
        <v>248</v>
      </c>
      <c r="B2" s="6" t="s">
        <v>43</v>
      </c>
      <c r="C2" s="6" t="s">
        <v>44</v>
      </c>
      <c r="D2" s="6" t="s">
        <v>0</v>
      </c>
      <c r="E2" s="6" t="s">
        <v>1</v>
      </c>
      <c r="F2" s="17" t="s">
        <v>37</v>
      </c>
      <c r="G2" s="18" t="s">
        <v>38</v>
      </c>
      <c r="H2" s="6" t="s">
        <v>3</v>
      </c>
      <c r="I2" s="19" t="s">
        <v>2</v>
      </c>
      <c r="J2" s="20" t="s">
        <v>36</v>
      </c>
      <c r="K2" s="6" t="s">
        <v>54</v>
      </c>
      <c r="L2" s="6" t="s">
        <v>55</v>
      </c>
      <c r="M2" s="6" t="s">
        <v>58</v>
      </c>
      <c r="N2" s="6" t="s">
        <v>59</v>
      </c>
      <c r="O2" s="6" t="s">
        <v>61</v>
      </c>
      <c r="P2" s="6" t="s">
        <v>62</v>
      </c>
      <c r="Q2" s="6" t="s">
        <v>63</v>
      </c>
      <c r="R2" s="6" t="s">
        <v>65</v>
      </c>
      <c r="S2" s="6" t="s">
        <v>67</v>
      </c>
      <c r="T2" s="6" t="s">
        <v>69</v>
      </c>
      <c r="U2" s="6" t="s">
        <v>71</v>
      </c>
      <c r="V2" s="6" t="s">
        <v>74</v>
      </c>
      <c r="W2" s="6" t="s">
        <v>75</v>
      </c>
      <c r="X2" s="6" t="s">
        <v>76</v>
      </c>
      <c r="Y2" s="6" t="s">
        <v>77</v>
      </c>
      <c r="Z2" s="6" t="s">
        <v>78</v>
      </c>
      <c r="AA2" s="21" t="s">
        <v>83</v>
      </c>
      <c r="AB2" s="17" t="s">
        <v>86</v>
      </c>
      <c r="AC2" s="17" t="s">
        <v>87</v>
      </c>
      <c r="AD2" s="18" t="s">
        <v>90</v>
      </c>
      <c r="AE2" s="6" t="s">
        <v>91</v>
      </c>
      <c r="AF2" s="6" t="s">
        <v>94</v>
      </c>
      <c r="AG2" s="6" t="s">
        <v>95</v>
      </c>
      <c r="AH2" s="6" t="s">
        <v>97</v>
      </c>
      <c r="AI2" s="6" t="s">
        <v>97</v>
      </c>
      <c r="AK2" s="6" t="s">
        <v>4</v>
      </c>
      <c r="AL2" s="21" t="s">
        <v>101</v>
      </c>
      <c r="AM2" s="17" t="s">
        <v>39</v>
      </c>
      <c r="AN2" s="17" t="s">
        <v>40</v>
      </c>
      <c r="AO2" s="18" t="s">
        <v>106</v>
      </c>
      <c r="AP2" s="6" t="s">
        <v>108</v>
      </c>
      <c r="AR2" s="6" t="s">
        <v>109</v>
      </c>
      <c r="AS2" s="6" t="s">
        <v>110</v>
      </c>
      <c r="AT2" s="6" t="s">
        <v>114</v>
      </c>
      <c r="AU2" s="6" t="s">
        <v>115</v>
      </c>
      <c r="AV2" s="6" t="s">
        <v>117</v>
      </c>
      <c r="AW2" s="6" t="s">
        <v>119</v>
      </c>
      <c r="AX2" s="6" t="s">
        <v>121</v>
      </c>
      <c r="AY2" s="6" t="s">
        <v>123</v>
      </c>
      <c r="AZ2" s="6" t="s">
        <v>125</v>
      </c>
      <c r="BA2" s="6" t="s">
        <v>127</v>
      </c>
      <c r="BB2" s="6" t="s">
        <v>129</v>
      </c>
      <c r="BC2" s="6" t="s">
        <v>131</v>
      </c>
      <c r="BD2" s="6" t="s">
        <v>133</v>
      </c>
      <c r="BE2" s="6" t="s">
        <v>135</v>
      </c>
      <c r="BF2" s="6" t="s">
        <v>137</v>
      </c>
      <c r="BG2" s="6" t="s">
        <v>139</v>
      </c>
      <c r="BH2" s="6" t="s">
        <v>140</v>
      </c>
      <c r="BI2" s="6" t="s">
        <v>142</v>
      </c>
      <c r="BJ2" s="6" t="s">
        <v>144</v>
      </c>
      <c r="BK2" s="6" t="s">
        <v>5</v>
      </c>
      <c r="BL2" s="6" t="s">
        <v>6</v>
      </c>
      <c r="BM2" s="28" t="s">
        <v>41</v>
      </c>
      <c r="BO2" s="6" t="s">
        <v>148</v>
      </c>
      <c r="BP2" s="6" t="s">
        <v>150</v>
      </c>
      <c r="BQ2" s="6" t="s">
        <v>152</v>
      </c>
      <c r="BR2" s="6" t="s">
        <v>154</v>
      </c>
      <c r="BS2" s="6" t="s">
        <v>156</v>
      </c>
      <c r="BT2" s="6" t="s">
        <v>158</v>
      </c>
      <c r="BU2" s="6" t="s">
        <v>159</v>
      </c>
      <c r="BV2" s="6" t="s">
        <v>174</v>
      </c>
      <c r="BW2" s="6" t="s">
        <v>176</v>
      </c>
      <c r="BX2" s="6" t="s">
        <v>177</v>
      </c>
      <c r="BY2" s="6" t="s">
        <v>178</v>
      </c>
      <c r="BZ2" s="6" t="s">
        <v>180</v>
      </c>
      <c r="CA2" s="6" t="s">
        <v>181</v>
      </c>
      <c r="CB2" s="6" t="s">
        <v>182</v>
      </c>
      <c r="CC2" s="6" t="s">
        <v>183</v>
      </c>
      <c r="CD2" s="6" t="s">
        <v>185</v>
      </c>
      <c r="CE2" s="6" t="s">
        <v>186</v>
      </c>
      <c r="CF2" s="6" t="s">
        <v>188</v>
      </c>
      <c r="CG2" s="6" t="s">
        <v>189</v>
      </c>
      <c r="CH2" s="6" t="s">
        <v>190</v>
      </c>
      <c r="CI2" s="6" t="s">
        <v>192</v>
      </c>
      <c r="CJ2" s="6" t="s">
        <v>191</v>
      </c>
      <c r="CK2" s="6" t="s">
        <v>193</v>
      </c>
      <c r="CM2" s="6" t="s">
        <v>248</v>
      </c>
      <c r="CN2" s="6" t="s">
        <v>250</v>
      </c>
      <c r="CO2" s="6" t="s">
        <v>43</v>
      </c>
      <c r="CP2" s="6" t="s">
        <v>44</v>
      </c>
      <c r="CQ2" s="25" t="s">
        <v>197</v>
      </c>
      <c r="CR2" s="25" t="s">
        <v>196</v>
      </c>
      <c r="CS2" s="25" t="s">
        <v>199</v>
      </c>
      <c r="CT2" s="26" t="s">
        <v>394</v>
      </c>
      <c r="CU2" s="29" t="s">
        <v>396</v>
      </c>
      <c r="CV2" s="25"/>
      <c r="CW2" s="25" t="s">
        <v>202</v>
      </c>
      <c r="CX2" s="25" t="s">
        <v>203</v>
      </c>
      <c r="CY2" s="25" t="s">
        <v>205</v>
      </c>
      <c r="CZ2" s="25" t="s">
        <v>208</v>
      </c>
      <c r="DA2" s="25" t="s">
        <v>209</v>
      </c>
      <c r="DB2" s="25" t="s">
        <v>212</v>
      </c>
      <c r="DC2" s="25" t="s">
        <v>213</v>
      </c>
      <c r="DD2" s="25" t="s">
        <v>216</v>
      </c>
      <c r="DE2" s="25" t="s">
        <v>217</v>
      </c>
      <c r="DF2" s="25" t="s">
        <v>219</v>
      </c>
      <c r="DG2" s="25" t="s">
        <v>221</v>
      </c>
      <c r="DH2" s="25" t="s">
        <v>223</v>
      </c>
      <c r="DI2" s="25" t="s">
        <v>224</v>
      </c>
      <c r="DJ2" s="25" t="s">
        <v>226</v>
      </c>
      <c r="DK2" s="25" t="s">
        <v>228</v>
      </c>
      <c r="DL2" s="25" t="s">
        <v>230</v>
      </c>
      <c r="DM2" s="25" t="s">
        <v>232</v>
      </c>
      <c r="DN2" s="25" t="s">
        <v>233</v>
      </c>
      <c r="DO2" s="25" t="s">
        <v>236</v>
      </c>
      <c r="DP2" s="25" t="s">
        <v>239</v>
      </c>
      <c r="DQ2" s="25" t="s">
        <v>240</v>
      </c>
      <c r="DR2" s="29" t="s">
        <v>243</v>
      </c>
      <c r="DT2" s="30" t="s">
        <v>244</v>
      </c>
      <c r="DU2" s="30" t="s">
        <v>246</v>
      </c>
      <c r="DV2" s="30" t="s">
        <v>43</v>
      </c>
      <c r="DW2" s="25" t="s">
        <v>252</v>
      </c>
      <c r="DX2" s="25" t="s">
        <v>0</v>
      </c>
      <c r="DY2" s="25" t="s">
        <v>255</v>
      </c>
      <c r="DZ2" s="25" t="s">
        <v>256</v>
      </c>
      <c r="EA2" s="25" t="s">
        <v>258</v>
      </c>
      <c r="EB2" s="25" t="s">
        <v>260</v>
      </c>
      <c r="EC2" s="25" t="s">
        <v>262</v>
      </c>
      <c r="ED2" s="6" t="s">
        <v>264</v>
      </c>
      <c r="EE2" s="6" t="s">
        <v>267</v>
      </c>
      <c r="EF2" s="25" t="s">
        <v>268</v>
      </c>
      <c r="EG2" s="25"/>
      <c r="EH2" s="31" t="s">
        <v>269</v>
      </c>
      <c r="EI2" s="6" t="s">
        <v>270</v>
      </c>
      <c r="EJ2" s="6" t="s">
        <v>271</v>
      </c>
      <c r="EK2" s="29" t="s">
        <v>393</v>
      </c>
      <c r="EM2" s="6" t="s">
        <v>276</v>
      </c>
      <c r="EN2" s="6" t="s">
        <v>277</v>
      </c>
      <c r="EO2" s="6" t="s">
        <v>280</v>
      </c>
      <c r="EP2" s="6" t="s">
        <v>281</v>
      </c>
      <c r="EQ2" s="22" t="s">
        <v>284</v>
      </c>
      <c r="ER2" s="6" t="s">
        <v>285</v>
      </c>
      <c r="ES2" s="6" t="s">
        <v>288</v>
      </c>
      <c r="ET2" s="6" t="s">
        <v>289</v>
      </c>
      <c r="EU2" s="6" t="s">
        <v>292</v>
      </c>
      <c r="EV2" s="22" t="s">
        <v>293</v>
      </c>
      <c r="EW2" s="32" t="s">
        <v>398</v>
      </c>
      <c r="EY2" s="6" t="s">
        <v>296</v>
      </c>
      <c r="EZ2" s="6" t="s">
        <v>298</v>
      </c>
      <c r="FA2" s="6" t="s">
        <v>299</v>
      </c>
      <c r="FB2" s="6" t="s">
        <v>301</v>
      </c>
      <c r="FC2" s="6" t="s">
        <v>302</v>
      </c>
      <c r="FD2" s="6" t="s">
        <v>303</v>
      </c>
      <c r="FE2" s="26" t="s">
        <v>307</v>
      </c>
      <c r="FG2" s="6" t="s">
        <v>308</v>
      </c>
      <c r="FH2" s="25" t="s">
        <v>319</v>
      </c>
      <c r="FI2" s="25" t="s">
        <v>320</v>
      </c>
      <c r="FJ2" s="6" t="s">
        <v>309</v>
      </c>
      <c r="FK2" s="6" t="s">
        <v>310</v>
      </c>
      <c r="FL2" s="6" t="s">
        <v>311</v>
      </c>
      <c r="FM2" s="6" t="s">
        <v>312</v>
      </c>
      <c r="FN2" s="6" t="s">
        <v>217</v>
      </c>
      <c r="FO2" s="6" t="s">
        <v>313</v>
      </c>
      <c r="FP2" s="6" t="s">
        <v>314</v>
      </c>
      <c r="FQ2" s="6" t="s">
        <v>315</v>
      </c>
      <c r="FR2" s="25" t="s">
        <v>331</v>
      </c>
      <c r="FS2" s="6" t="s">
        <v>333</v>
      </c>
      <c r="FT2" s="6" t="s">
        <v>335</v>
      </c>
      <c r="FU2" s="6" t="s">
        <v>336</v>
      </c>
      <c r="FV2" s="26" t="s">
        <v>316</v>
      </c>
      <c r="FY2" s="6" t="s">
        <v>339</v>
      </c>
      <c r="FZ2" s="6" t="s">
        <v>341</v>
      </c>
      <c r="GA2" s="6" t="s">
        <v>342</v>
      </c>
      <c r="GB2" s="6" t="s">
        <v>343</v>
      </c>
      <c r="GC2" s="6" t="s">
        <v>344</v>
      </c>
      <c r="GD2" s="33" t="s">
        <v>345</v>
      </c>
      <c r="GE2" s="6" t="s">
        <v>359</v>
      </c>
      <c r="GF2" s="6" t="s">
        <v>360</v>
      </c>
      <c r="GG2" s="34" t="s">
        <v>346</v>
      </c>
      <c r="GH2" s="6" t="s">
        <v>347</v>
      </c>
      <c r="GI2" s="34" t="s">
        <v>260</v>
      </c>
      <c r="GJ2" s="6" t="s">
        <v>348</v>
      </c>
      <c r="GK2" s="6" t="s">
        <v>363</v>
      </c>
      <c r="GL2" s="6" t="s">
        <v>349</v>
      </c>
      <c r="GM2" s="6" t="s">
        <v>350</v>
      </c>
      <c r="GN2" s="6" t="s">
        <v>366</v>
      </c>
      <c r="GO2" s="6" t="s">
        <v>351</v>
      </c>
      <c r="GP2" s="6" t="s">
        <v>352</v>
      </c>
      <c r="GQ2" s="26" t="s">
        <v>353</v>
      </c>
      <c r="GS2" s="6" t="s">
        <v>370</v>
      </c>
      <c r="GT2" s="6" t="s">
        <v>371</v>
      </c>
      <c r="GU2" s="6" t="s">
        <v>372</v>
      </c>
      <c r="GV2" s="6" t="s">
        <v>373</v>
      </c>
      <c r="GW2" s="6" t="s">
        <v>374</v>
      </c>
      <c r="GX2" s="6" t="s">
        <v>375</v>
      </c>
      <c r="GY2" s="6" t="s">
        <v>376</v>
      </c>
      <c r="GZ2" s="26" t="s">
        <v>377</v>
      </c>
      <c r="HB2" s="6" t="s">
        <v>29</v>
      </c>
      <c r="HC2" s="22" t="s">
        <v>400</v>
      </c>
      <c r="HD2" s="25" t="s">
        <v>388</v>
      </c>
      <c r="HE2" s="25" t="s">
        <v>389</v>
      </c>
    </row>
    <row r="3" spans="1:213" x14ac:dyDescent="0.3">
      <c r="A3" s="1">
        <v>42292</v>
      </c>
      <c r="C3" t="s">
        <v>9</v>
      </c>
      <c r="D3" t="s">
        <v>10</v>
      </c>
      <c r="E3" s="1">
        <v>16890</v>
      </c>
      <c r="F3" s="9">
        <f>A3-E3</f>
        <v>25402</v>
      </c>
      <c r="G3" s="10">
        <f>F3/365</f>
        <v>69.594520547945208</v>
      </c>
      <c r="H3">
        <v>75</v>
      </c>
      <c r="I3" s="2">
        <v>1.78</v>
      </c>
      <c r="J3" s="11">
        <f>(H3/(I3^2))</f>
        <v>23.671253629592222</v>
      </c>
      <c r="K3" t="s">
        <v>11</v>
      </c>
      <c r="L3" t="s">
        <v>31</v>
      </c>
      <c r="M3" t="s">
        <v>12</v>
      </c>
      <c r="N3">
        <v>14</v>
      </c>
      <c r="O3" t="s">
        <v>32</v>
      </c>
      <c r="P3" t="s">
        <v>7</v>
      </c>
      <c r="Q3" t="s">
        <v>13</v>
      </c>
      <c r="S3" t="s">
        <v>27</v>
      </c>
      <c r="U3" t="s">
        <v>26</v>
      </c>
      <c r="V3" t="s">
        <v>14</v>
      </c>
      <c r="W3" t="s">
        <v>14</v>
      </c>
      <c r="X3" t="s">
        <v>14</v>
      </c>
      <c r="Y3" t="s">
        <v>14</v>
      </c>
      <c r="Z3" t="s">
        <v>14</v>
      </c>
      <c r="AA3" s="1">
        <v>41456</v>
      </c>
      <c r="AB3" s="9">
        <f>A3-AA3</f>
        <v>836</v>
      </c>
      <c r="AC3" s="9">
        <f t="shared" ref="AC3" si="0">AB3/30</f>
        <v>27.866666666666667</v>
      </c>
      <c r="AD3" s="10">
        <f>AB3/7</f>
        <v>119.42857142857143</v>
      </c>
      <c r="AE3">
        <v>14</v>
      </c>
      <c r="AF3">
        <v>26</v>
      </c>
      <c r="AG3">
        <v>23</v>
      </c>
      <c r="AH3" s="7">
        <v>24</v>
      </c>
      <c r="AI3" s="7">
        <v>24</v>
      </c>
      <c r="AK3" t="s">
        <v>7</v>
      </c>
      <c r="AL3" s="1">
        <v>41579</v>
      </c>
      <c r="AM3" s="9">
        <f>A3-AL3</f>
        <v>713</v>
      </c>
      <c r="AN3" s="9">
        <f>AM3/30</f>
        <v>23.766666666666666</v>
      </c>
      <c r="AO3" s="10">
        <f>AM3/7</f>
        <v>101.85714285714286</v>
      </c>
      <c r="AP3">
        <v>0</v>
      </c>
      <c r="AR3" t="s">
        <v>7</v>
      </c>
      <c r="AS3" t="s">
        <v>11</v>
      </c>
      <c r="AT3" s="4" t="s">
        <v>31</v>
      </c>
      <c r="AU3" t="s">
        <v>15</v>
      </c>
      <c r="AV3" t="s">
        <v>24</v>
      </c>
      <c r="AW3">
        <v>3</v>
      </c>
      <c r="AX3" t="s">
        <v>35</v>
      </c>
      <c r="AY3" t="s">
        <v>8</v>
      </c>
      <c r="BB3" t="s">
        <v>8</v>
      </c>
      <c r="BK3">
        <v>12</v>
      </c>
      <c r="BL3">
        <v>0</v>
      </c>
      <c r="BM3" s="9">
        <f>BK3+BL3</f>
        <v>12</v>
      </c>
      <c r="BO3" t="s">
        <v>7</v>
      </c>
      <c r="BP3" t="s">
        <v>33</v>
      </c>
      <c r="BQ3" t="s">
        <v>42</v>
      </c>
      <c r="BR3" t="s">
        <v>34</v>
      </c>
      <c r="BS3" t="s">
        <v>15</v>
      </c>
      <c r="BT3" t="s">
        <v>24</v>
      </c>
      <c r="BU3" t="s">
        <v>23</v>
      </c>
      <c r="BV3" s="4" t="s">
        <v>8</v>
      </c>
      <c r="BW3" t="s">
        <v>35</v>
      </c>
      <c r="BX3" t="s">
        <v>8</v>
      </c>
      <c r="CB3" t="s">
        <v>7</v>
      </c>
      <c r="CC3" s="1">
        <v>41579</v>
      </c>
      <c r="CD3">
        <v>1</v>
      </c>
      <c r="CE3" t="s">
        <v>7</v>
      </c>
      <c r="CF3" t="s">
        <v>8</v>
      </c>
      <c r="CG3" t="s">
        <v>8</v>
      </c>
      <c r="CH3" t="s">
        <v>8</v>
      </c>
      <c r="CI3" t="s">
        <v>8</v>
      </c>
      <c r="CJ3" t="s">
        <v>8</v>
      </c>
      <c r="CK3" t="s">
        <v>25</v>
      </c>
      <c r="CP3" t="s">
        <v>9</v>
      </c>
      <c r="CQ3">
        <v>10</v>
      </c>
      <c r="CR3">
        <v>7</v>
      </c>
      <c r="CS3">
        <v>9</v>
      </c>
      <c r="CT3" s="13">
        <f>SUM(CQ3:CS3)/3</f>
        <v>8.6666666666666661</v>
      </c>
      <c r="CU3" s="14">
        <v>10</v>
      </c>
      <c r="CW3">
        <v>1</v>
      </c>
      <c r="CX3" t="s">
        <v>16</v>
      </c>
      <c r="CY3">
        <v>1</v>
      </c>
      <c r="CZ3" t="s">
        <v>17</v>
      </c>
      <c r="DA3">
        <v>1</v>
      </c>
      <c r="DB3" t="s">
        <v>18</v>
      </c>
      <c r="DC3">
        <v>2</v>
      </c>
      <c r="DD3" t="s">
        <v>19</v>
      </c>
      <c r="DE3">
        <v>2</v>
      </c>
      <c r="DF3" t="s">
        <v>19</v>
      </c>
      <c r="DG3">
        <v>0</v>
      </c>
      <c r="DI3">
        <v>0</v>
      </c>
      <c r="DK3">
        <v>0</v>
      </c>
      <c r="DM3">
        <v>0</v>
      </c>
      <c r="DO3">
        <v>0</v>
      </c>
      <c r="DR3" s="14">
        <f>(CW3+CY3+DA3+DC3+DE3+DG3+DI3+DK3+DM3+DO3)/2</f>
        <v>3.5</v>
      </c>
      <c r="DT3" s="1">
        <v>42291</v>
      </c>
      <c r="DW3" t="s">
        <v>11</v>
      </c>
      <c r="DX3">
        <v>1</v>
      </c>
      <c r="EB3" t="s">
        <v>7</v>
      </c>
      <c r="EC3" t="s">
        <v>20</v>
      </c>
      <c r="ED3" t="s">
        <v>7</v>
      </c>
      <c r="EE3" t="s">
        <v>21</v>
      </c>
      <c r="EF3">
        <v>1</v>
      </c>
      <c r="EH3" s="7">
        <v>7</v>
      </c>
      <c r="EI3">
        <v>12</v>
      </c>
      <c r="EJ3">
        <v>0</v>
      </c>
      <c r="EK3" s="14">
        <f>EH3*(EI3+EJ3)</f>
        <v>84</v>
      </c>
      <c r="EM3">
        <v>10</v>
      </c>
      <c r="EN3" t="s">
        <v>8</v>
      </c>
      <c r="EP3">
        <v>10</v>
      </c>
      <c r="EQ3" s="12">
        <f>(EM3*2)+EP3</f>
        <v>30</v>
      </c>
      <c r="ER3">
        <v>10</v>
      </c>
      <c r="ES3" t="s">
        <v>8</v>
      </c>
      <c r="EU3">
        <v>10</v>
      </c>
      <c r="EV3" s="12">
        <f>(ER3*2)+EU3</f>
        <v>30</v>
      </c>
      <c r="EW3" s="16">
        <f t="shared" ref="EW3" si="1">(EQ3+EV3)/6</f>
        <v>10</v>
      </c>
      <c r="EY3">
        <v>10</v>
      </c>
      <c r="EZ3">
        <v>10</v>
      </c>
      <c r="FA3">
        <v>7</v>
      </c>
      <c r="FB3">
        <v>4</v>
      </c>
      <c r="FD3">
        <v>6</v>
      </c>
      <c r="FE3" s="13">
        <f>SUM(EY3:FD3)/ (6-COUNTBLANK(EY3:FD3))</f>
        <v>7.4</v>
      </c>
      <c r="FG3">
        <v>0</v>
      </c>
      <c r="FH3">
        <v>3</v>
      </c>
      <c r="FI3">
        <v>1</v>
      </c>
      <c r="FJ3">
        <v>3</v>
      </c>
      <c r="FK3">
        <v>3</v>
      </c>
      <c r="FL3">
        <v>0</v>
      </c>
      <c r="FM3">
        <v>4</v>
      </c>
      <c r="FN3">
        <v>5</v>
      </c>
      <c r="FO3">
        <v>3</v>
      </c>
      <c r="FP3">
        <v>4</v>
      </c>
      <c r="FQ3">
        <v>7</v>
      </c>
      <c r="FR3">
        <v>7</v>
      </c>
      <c r="FS3">
        <v>8</v>
      </c>
      <c r="FT3" s="8" t="s">
        <v>7</v>
      </c>
      <c r="FU3" t="s">
        <v>22</v>
      </c>
      <c r="FV3" s="13">
        <f>SUM(FG3:FS3)/ (13-COUNTBLANK(FG3:FS3))</f>
        <v>3.6923076923076925</v>
      </c>
      <c r="FY3">
        <v>10</v>
      </c>
      <c r="FZ3">
        <v>6</v>
      </c>
      <c r="GA3">
        <v>6</v>
      </c>
      <c r="GB3">
        <v>8</v>
      </c>
      <c r="GC3">
        <v>8</v>
      </c>
      <c r="GD3" s="8" t="s">
        <v>8</v>
      </c>
      <c r="GF3" t="s">
        <v>28</v>
      </c>
      <c r="GG3" s="8" t="s">
        <v>8</v>
      </c>
      <c r="GI3" s="8" t="s">
        <v>7</v>
      </c>
      <c r="GJ3">
        <v>8</v>
      </c>
      <c r="GK3" s="8" t="s">
        <v>28</v>
      </c>
      <c r="GL3" t="s">
        <v>7</v>
      </c>
      <c r="GM3">
        <v>8</v>
      </c>
      <c r="GN3" t="s">
        <v>28</v>
      </c>
      <c r="GO3" t="s">
        <v>7</v>
      </c>
      <c r="GP3">
        <v>8</v>
      </c>
      <c r="GQ3" s="13">
        <f>SUM(FY3,FZ3,GA3,GB3,GC3,GE3,GH3,GJ3,GM3,GP3)/(10-COUNTBLANK(FY3:GP3))</f>
        <v>7.75</v>
      </c>
      <c r="GS3">
        <v>3</v>
      </c>
      <c r="GT3">
        <v>3</v>
      </c>
      <c r="GU3">
        <v>5</v>
      </c>
      <c r="GV3">
        <v>5</v>
      </c>
      <c r="GW3">
        <v>5</v>
      </c>
      <c r="GX3">
        <v>3</v>
      </c>
      <c r="GY3">
        <v>0</v>
      </c>
      <c r="GZ3" s="13">
        <f>SUM(GS3:GY3)/(7-COUNTBLANK(GS3:GY3))</f>
        <v>3.4285714285714284</v>
      </c>
      <c r="HB3" t="s">
        <v>7</v>
      </c>
      <c r="HC3" s="12">
        <v>5</v>
      </c>
      <c r="HD3" t="s">
        <v>30</v>
      </c>
      <c r="HE3" s="3">
        <v>41579</v>
      </c>
    </row>
    <row r="4" spans="1:213" x14ac:dyDescent="0.3">
      <c r="F4" s="9">
        <f t="shared" ref="F4:F34" si="2">A4-E4</f>
        <v>0</v>
      </c>
      <c r="G4" s="10">
        <f t="shared" ref="G4:G34" si="3">F4/365</f>
        <v>0</v>
      </c>
      <c r="J4" s="11" t="e">
        <f t="shared" ref="J4:J29" si="4">(H4/(I4^2))</f>
        <v>#DIV/0!</v>
      </c>
      <c r="AB4" s="9">
        <f t="shared" ref="AB4:AB28" si="5">A4-AA4</f>
        <v>0</v>
      </c>
      <c r="AC4" s="9">
        <f t="shared" ref="AC4:AC28" si="6">AB4/30</f>
        <v>0</v>
      </c>
      <c r="AD4" s="10">
        <f t="shared" ref="AD4:AD28" si="7">AB4/7</f>
        <v>0</v>
      </c>
      <c r="AM4" s="9">
        <f t="shared" ref="AM4:AM29" si="8">A4-AL4</f>
        <v>0</v>
      </c>
      <c r="AN4" s="9">
        <f t="shared" ref="AN4:AN29" si="9">AM4/30</f>
        <v>0</v>
      </c>
      <c r="AO4" s="10">
        <f t="shared" ref="AO4:AO29" si="10">AM4/7</f>
        <v>0</v>
      </c>
      <c r="BM4" s="9">
        <f t="shared" ref="BM4:BM29" si="11">BK4+BL4</f>
        <v>0</v>
      </c>
      <c r="CT4" s="13">
        <f t="shared" ref="CT4:CT28" si="12">SUM(CQ4:CS4)/3</f>
        <v>0</v>
      </c>
      <c r="DR4" s="14">
        <f t="shared" ref="DR4:DR29" si="13">(CW4+CY4+DA4+DC4+DE4+DG4+DI4+DK4+DM4+DO4)/2</f>
        <v>0</v>
      </c>
      <c r="EK4" s="14">
        <f t="shared" ref="EK4:EK29" si="14">EH4*(EI4+EJ4)</f>
        <v>0</v>
      </c>
      <c r="EQ4" s="12">
        <f t="shared" ref="EQ4:EQ29" si="15">(EM4*2)+EP4</f>
        <v>0</v>
      </c>
      <c r="EV4" s="12">
        <f t="shared" ref="EV4:EV29" si="16">(ER4*2)+EU4</f>
        <v>0</v>
      </c>
      <c r="EW4" s="16">
        <f t="shared" ref="EW4:EW29" si="17">(EQ4+EV4)/6</f>
        <v>0</v>
      </c>
      <c r="FE4" s="13" t="e">
        <f t="shared" ref="FE4:FE29" si="18">SUM(EY4:FD4)/ (6-COUNTBLANK(EY4:FD4))</f>
        <v>#DIV/0!</v>
      </c>
      <c r="FV4" s="13" t="e">
        <f t="shared" ref="FV4:FV29" si="19">SUM(FG4:FS4)/ (13-COUNTBLANK(FG4:FS4))</f>
        <v>#DIV/0!</v>
      </c>
      <c r="GQ4" s="13">
        <f t="shared" ref="GQ4:GQ29" si="20">SUM(FY4,FZ4,GA4,GB4,GC4,GE4,GH4,GJ4,GM4,GP4)/(10-COUNTBLANK(FY4:GP4))</f>
        <v>0</v>
      </c>
      <c r="GZ4" s="13" t="e">
        <f t="shared" ref="GZ4:GZ29" si="21">SUM(GS4:GY4)/(7-COUNTBLANK(GS4:GY4))</f>
        <v>#DIV/0!</v>
      </c>
    </row>
    <row r="5" spans="1:213" x14ac:dyDescent="0.3">
      <c r="F5" s="9">
        <f t="shared" si="2"/>
        <v>0</v>
      </c>
      <c r="G5" s="10">
        <f t="shared" si="3"/>
        <v>0</v>
      </c>
      <c r="J5" s="11" t="e">
        <f t="shared" si="4"/>
        <v>#DIV/0!</v>
      </c>
      <c r="AB5" s="9">
        <f t="shared" si="5"/>
        <v>0</v>
      </c>
      <c r="AC5" s="9">
        <f t="shared" si="6"/>
        <v>0</v>
      </c>
      <c r="AD5" s="10">
        <f t="shared" si="7"/>
        <v>0</v>
      </c>
      <c r="AM5" s="9">
        <f t="shared" si="8"/>
        <v>0</v>
      </c>
      <c r="AN5" s="9">
        <f t="shared" si="9"/>
        <v>0</v>
      </c>
      <c r="AO5" s="10">
        <f t="shared" si="10"/>
        <v>0</v>
      </c>
      <c r="BM5" s="9">
        <f t="shared" si="11"/>
        <v>0</v>
      </c>
      <c r="CT5" s="13">
        <f t="shared" si="12"/>
        <v>0</v>
      </c>
      <c r="DR5" s="14">
        <f t="shared" si="13"/>
        <v>0</v>
      </c>
      <c r="EK5" s="14">
        <f t="shared" si="14"/>
        <v>0</v>
      </c>
      <c r="EQ5" s="12">
        <f t="shared" si="15"/>
        <v>0</v>
      </c>
      <c r="EV5" s="12">
        <f t="shared" si="16"/>
        <v>0</v>
      </c>
      <c r="EW5" s="16">
        <f t="shared" si="17"/>
        <v>0</v>
      </c>
      <c r="FE5" s="13" t="e">
        <f t="shared" si="18"/>
        <v>#DIV/0!</v>
      </c>
      <c r="FV5" s="13" t="e">
        <f t="shared" si="19"/>
        <v>#DIV/0!</v>
      </c>
      <c r="GQ5" s="13">
        <f t="shared" si="20"/>
        <v>0</v>
      </c>
      <c r="GZ5" s="13" t="e">
        <f t="shared" si="21"/>
        <v>#DIV/0!</v>
      </c>
    </row>
    <row r="6" spans="1:213" x14ac:dyDescent="0.3">
      <c r="F6" s="9">
        <f t="shared" si="2"/>
        <v>0</v>
      </c>
      <c r="G6" s="10">
        <f t="shared" si="3"/>
        <v>0</v>
      </c>
      <c r="J6" s="11" t="e">
        <f t="shared" si="4"/>
        <v>#DIV/0!</v>
      </c>
      <c r="AB6" s="9">
        <f t="shared" si="5"/>
        <v>0</v>
      </c>
      <c r="AC6" s="9">
        <f t="shared" si="6"/>
        <v>0</v>
      </c>
      <c r="AD6" s="10">
        <f t="shared" si="7"/>
        <v>0</v>
      </c>
      <c r="AM6" s="9">
        <f t="shared" si="8"/>
        <v>0</v>
      </c>
      <c r="AN6" s="9">
        <f t="shared" si="9"/>
        <v>0</v>
      </c>
      <c r="AO6" s="10">
        <f t="shared" si="10"/>
        <v>0</v>
      </c>
      <c r="BM6" s="9">
        <f t="shared" si="11"/>
        <v>0</v>
      </c>
      <c r="CT6" s="13">
        <f t="shared" si="12"/>
        <v>0</v>
      </c>
      <c r="DR6" s="14">
        <f t="shared" si="13"/>
        <v>0</v>
      </c>
      <c r="EK6" s="14">
        <f t="shared" si="14"/>
        <v>0</v>
      </c>
      <c r="EQ6" s="12">
        <f t="shared" si="15"/>
        <v>0</v>
      </c>
      <c r="EV6" s="12">
        <f t="shared" si="16"/>
        <v>0</v>
      </c>
      <c r="EW6" s="16">
        <f t="shared" si="17"/>
        <v>0</v>
      </c>
      <c r="FE6" s="13" t="e">
        <f t="shared" si="18"/>
        <v>#DIV/0!</v>
      </c>
      <c r="FV6" s="13" t="e">
        <f t="shared" si="19"/>
        <v>#DIV/0!</v>
      </c>
      <c r="GQ6" s="13">
        <f t="shared" si="20"/>
        <v>0</v>
      </c>
      <c r="GZ6" s="13" t="e">
        <f t="shared" si="21"/>
        <v>#DIV/0!</v>
      </c>
    </row>
    <row r="7" spans="1:213" x14ac:dyDescent="0.3">
      <c r="F7" s="9">
        <f t="shared" si="2"/>
        <v>0</v>
      </c>
      <c r="G7" s="10">
        <f t="shared" si="3"/>
        <v>0</v>
      </c>
      <c r="J7" s="11" t="e">
        <f t="shared" si="4"/>
        <v>#DIV/0!</v>
      </c>
      <c r="AB7" s="9">
        <f t="shared" si="5"/>
        <v>0</v>
      </c>
      <c r="AC7" s="9">
        <f t="shared" si="6"/>
        <v>0</v>
      </c>
      <c r="AD7" s="10">
        <f t="shared" si="7"/>
        <v>0</v>
      </c>
      <c r="AM7" s="9">
        <f t="shared" si="8"/>
        <v>0</v>
      </c>
      <c r="AN7" s="9">
        <f t="shared" si="9"/>
        <v>0</v>
      </c>
      <c r="AO7" s="10">
        <f t="shared" si="10"/>
        <v>0</v>
      </c>
      <c r="BM7" s="9">
        <f t="shared" si="11"/>
        <v>0</v>
      </c>
      <c r="CT7" s="13">
        <f t="shared" si="12"/>
        <v>0</v>
      </c>
      <c r="DR7" s="14">
        <f t="shared" si="13"/>
        <v>0</v>
      </c>
      <c r="EK7" s="14">
        <f t="shared" si="14"/>
        <v>0</v>
      </c>
      <c r="EQ7" s="12">
        <f t="shared" si="15"/>
        <v>0</v>
      </c>
      <c r="EV7" s="12">
        <f t="shared" si="16"/>
        <v>0</v>
      </c>
      <c r="EW7" s="16">
        <f t="shared" si="17"/>
        <v>0</v>
      </c>
      <c r="FE7" s="13" t="e">
        <f t="shared" si="18"/>
        <v>#DIV/0!</v>
      </c>
      <c r="FV7" s="13" t="e">
        <f t="shared" si="19"/>
        <v>#DIV/0!</v>
      </c>
      <c r="GQ7" s="13">
        <f t="shared" si="20"/>
        <v>0</v>
      </c>
      <c r="GZ7" s="13" t="e">
        <f t="shared" si="21"/>
        <v>#DIV/0!</v>
      </c>
    </row>
    <row r="8" spans="1:213" x14ac:dyDescent="0.3">
      <c r="F8" s="9">
        <f t="shared" si="2"/>
        <v>0</v>
      </c>
      <c r="G8" s="10">
        <f t="shared" si="3"/>
        <v>0</v>
      </c>
      <c r="J8" s="11" t="e">
        <f t="shared" si="4"/>
        <v>#DIV/0!</v>
      </c>
      <c r="AB8" s="9">
        <f t="shared" si="5"/>
        <v>0</v>
      </c>
      <c r="AC8" s="9">
        <f t="shared" si="6"/>
        <v>0</v>
      </c>
      <c r="AD8" s="10">
        <f t="shared" si="7"/>
        <v>0</v>
      </c>
      <c r="AM8" s="9">
        <f t="shared" si="8"/>
        <v>0</v>
      </c>
      <c r="AN8" s="9">
        <f t="shared" si="9"/>
        <v>0</v>
      </c>
      <c r="AO8" s="10">
        <f t="shared" si="10"/>
        <v>0</v>
      </c>
      <c r="BM8" s="9">
        <f t="shared" si="11"/>
        <v>0</v>
      </c>
      <c r="CT8" s="13">
        <f t="shared" si="12"/>
        <v>0</v>
      </c>
      <c r="DR8" s="14">
        <f t="shared" si="13"/>
        <v>0</v>
      </c>
      <c r="EK8" s="14">
        <f t="shared" si="14"/>
        <v>0</v>
      </c>
      <c r="EQ8" s="12">
        <f t="shared" si="15"/>
        <v>0</v>
      </c>
      <c r="EV8" s="12">
        <f t="shared" si="16"/>
        <v>0</v>
      </c>
      <c r="EW8" s="16">
        <f t="shared" si="17"/>
        <v>0</v>
      </c>
      <c r="FE8" s="13" t="e">
        <f t="shared" si="18"/>
        <v>#DIV/0!</v>
      </c>
      <c r="FV8" s="13" t="e">
        <f t="shared" si="19"/>
        <v>#DIV/0!</v>
      </c>
      <c r="GQ8" s="13">
        <f t="shared" si="20"/>
        <v>0</v>
      </c>
      <c r="GZ8" s="13" t="e">
        <f t="shared" si="21"/>
        <v>#DIV/0!</v>
      </c>
    </row>
    <row r="9" spans="1:213" x14ac:dyDescent="0.3">
      <c r="F9" s="9">
        <f t="shared" si="2"/>
        <v>0</v>
      </c>
      <c r="G9" s="10">
        <f t="shared" si="3"/>
        <v>0</v>
      </c>
      <c r="J9" s="11" t="e">
        <f t="shared" si="4"/>
        <v>#DIV/0!</v>
      </c>
      <c r="AB9" s="9">
        <f t="shared" si="5"/>
        <v>0</v>
      </c>
      <c r="AC9" s="9">
        <f t="shared" si="6"/>
        <v>0</v>
      </c>
      <c r="AD9" s="10">
        <f t="shared" si="7"/>
        <v>0</v>
      </c>
      <c r="AM9" s="9">
        <f t="shared" si="8"/>
        <v>0</v>
      </c>
      <c r="AN9" s="9">
        <f t="shared" si="9"/>
        <v>0</v>
      </c>
      <c r="AO9" s="10">
        <f t="shared" si="10"/>
        <v>0</v>
      </c>
      <c r="BM9" s="9">
        <f t="shared" si="11"/>
        <v>0</v>
      </c>
      <c r="CT9" s="13">
        <f t="shared" si="12"/>
        <v>0</v>
      </c>
      <c r="DR9" s="14">
        <f t="shared" si="13"/>
        <v>0</v>
      </c>
      <c r="EK9" s="14">
        <f t="shared" si="14"/>
        <v>0</v>
      </c>
      <c r="EQ9" s="12">
        <f t="shared" si="15"/>
        <v>0</v>
      </c>
      <c r="EV9" s="12">
        <f t="shared" si="16"/>
        <v>0</v>
      </c>
      <c r="EW9" s="16">
        <f t="shared" si="17"/>
        <v>0</v>
      </c>
      <c r="FE9" s="13" t="e">
        <f t="shared" si="18"/>
        <v>#DIV/0!</v>
      </c>
      <c r="FV9" s="13" t="e">
        <f t="shared" si="19"/>
        <v>#DIV/0!</v>
      </c>
      <c r="GQ9" s="13">
        <f t="shared" si="20"/>
        <v>0</v>
      </c>
      <c r="GZ9" s="13" t="e">
        <f t="shared" si="21"/>
        <v>#DIV/0!</v>
      </c>
    </row>
    <row r="10" spans="1:213" x14ac:dyDescent="0.3">
      <c r="F10" s="9">
        <f t="shared" si="2"/>
        <v>0</v>
      </c>
      <c r="G10" s="10">
        <f t="shared" si="3"/>
        <v>0</v>
      </c>
      <c r="J10" s="11" t="e">
        <f t="shared" si="4"/>
        <v>#DIV/0!</v>
      </c>
      <c r="AB10" s="9">
        <f t="shared" si="5"/>
        <v>0</v>
      </c>
      <c r="AC10" s="9">
        <f t="shared" si="6"/>
        <v>0</v>
      </c>
      <c r="AD10" s="10">
        <f t="shared" si="7"/>
        <v>0</v>
      </c>
      <c r="AM10" s="9">
        <f t="shared" si="8"/>
        <v>0</v>
      </c>
      <c r="AN10" s="9">
        <f t="shared" si="9"/>
        <v>0</v>
      </c>
      <c r="AO10" s="10">
        <f t="shared" si="10"/>
        <v>0</v>
      </c>
      <c r="BM10" s="9">
        <f t="shared" si="11"/>
        <v>0</v>
      </c>
      <c r="CT10" s="13">
        <f t="shared" si="12"/>
        <v>0</v>
      </c>
      <c r="DR10" s="14">
        <f t="shared" si="13"/>
        <v>0</v>
      </c>
      <c r="EK10" s="14">
        <f t="shared" si="14"/>
        <v>0</v>
      </c>
      <c r="EQ10" s="12">
        <f t="shared" si="15"/>
        <v>0</v>
      </c>
      <c r="EV10" s="12">
        <f t="shared" si="16"/>
        <v>0</v>
      </c>
      <c r="EW10" s="16">
        <f t="shared" si="17"/>
        <v>0</v>
      </c>
      <c r="FE10" s="13" t="e">
        <f t="shared" si="18"/>
        <v>#DIV/0!</v>
      </c>
      <c r="FV10" s="13" t="e">
        <f t="shared" si="19"/>
        <v>#DIV/0!</v>
      </c>
      <c r="GQ10" s="13">
        <f t="shared" si="20"/>
        <v>0</v>
      </c>
      <c r="GZ10" s="13" t="e">
        <f t="shared" si="21"/>
        <v>#DIV/0!</v>
      </c>
    </row>
    <row r="11" spans="1:213" x14ac:dyDescent="0.3">
      <c r="F11" s="9">
        <f t="shared" si="2"/>
        <v>0</v>
      </c>
      <c r="G11" s="10">
        <f t="shared" si="3"/>
        <v>0</v>
      </c>
      <c r="J11" s="11" t="e">
        <f t="shared" si="4"/>
        <v>#DIV/0!</v>
      </c>
      <c r="AB11" s="9">
        <f t="shared" si="5"/>
        <v>0</v>
      </c>
      <c r="AC11" s="9">
        <f t="shared" si="6"/>
        <v>0</v>
      </c>
      <c r="AD11" s="10">
        <f t="shared" si="7"/>
        <v>0</v>
      </c>
      <c r="AM11" s="9">
        <f t="shared" si="8"/>
        <v>0</v>
      </c>
      <c r="AN11" s="9">
        <f t="shared" si="9"/>
        <v>0</v>
      </c>
      <c r="AO11" s="10">
        <f t="shared" si="10"/>
        <v>0</v>
      </c>
      <c r="BM11" s="9">
        <f t="shared" si="11"/>
        <v>0</v>
      </c>
      <c r="CT11" s="13">
        <f t="shared" si="12"/>
        <v>0</v>
      </c>
      <c r="DR11" s="14">
        <f t="shared" si="13"/>
        <v>0</v>
      </c>
      <c r="EK11" s="14">
        <f t="shared" si="14"/>
        <v>0</v>
      </c>
      <c r="EQ11" s="12">
        <f t="shared" si="15"/>
        <v>0</v>
      </c>
      <c r="EV11" s="12">
        <f t="shared" si="16"/>
        <v>0</v>
      </c>
      <c r="EW11" s="16">
        <f t="shared" si="17"/>
        <v>0</v>
      </c>
      <c r="FE11" s="13" t="e">
        <f t="shared" si="18"/>
        <v>#DIV/0!</v>
      </c>
      <c r="FV11" s="13" t="e">
        <f t="shared" si="19"/>
        <v>#DIV/0!</v>
      </c>
      <c r="GQ11" s="13">
        <f t="shared" si="20"/>
        <v>0</v>
      </c>
      <c r="GZ11" s="13" t="e">
        <f t="shared" si="21"/>
        <v>#DIV/0!</v>
      </c>
    </row>
    <row r="12" spans="1:213" x14ac:dyDescent="0.3">
      <c r="F12" s="9">
        <f t="shared" si="2"/>
        <v>0</v>
      </c>
      <c r="G12" s="10">
        <f t="shared" si="3"/>
        <v>0</v>
      </c>
      <c r="J12" s="11" t="e">
        <f t="shared" si="4"/>
        <v>#DIV/0!</v>
      </c>
      <c r="AB12" s="9">
        <f t="shared" si="5"/>
        <v>0</v>
      </c>
      <c r="AC12" s="9">
        <f t="shared" si="6"/>
        <v>0</v>
      </c>
      <c r="AD12" s="10">
        <f t="shared" si="7"/>
        <v>0</v>
      </c>
      <c r="AM12" s="9">
        <f t="shared" si="8"/>
        <v>0</v>
      </c>
      <c r="AN12" s="9">
        <f t="shared" si="9"/>
        <v>0</v>
      </c>
      <c r="AO12" s="10">
        <f t="shared" si="10"/>
        <v>0</v>
      </c>
      <c r="BM12" s="9">
        <f t="shared" si="11"/>
        <v>0</v>
      </c>
      <c r="CT12" s="13">
        <f t="shared" si="12"/>
        <v>0</v>
      </c>
      <c r="DR12" s="14">
        <f t="shared" si="13"/>
        <v>0</v>
      </c>
      <c r="EK12" s="14">
        <f t="shared" si="14"/>
        <v>0</v>
      </c>
      <c r="EQ12" s="12">
        <f t="shared" si="15"/>
        <v>0</v>
      </c>
      <c r="EV12" s="12">
        <f t="shared" si="16"/>
        <v>0</v>
      </c>
      <c r="EW12" s="16">
        <f t="shared" si="17"/>
        <v>0</v>
      </c>
      <c r="FE12" s="13" t="e">
        <f t="shared" si="18"/>
        <v>#DIV/0!</v>
      </c>
      <c r="FV12" s="13" t="e">
        <f t="shared" si="19"/>
        <v>#DIV/0!</v>
      </c>
      <c r="GQ12" s="13">
        <f t="shared" si="20"/>
        <v>0</v>
      </c>
      <c r="GZ12" s="13" t="e">
        <f t="shared" si="21"/>
        <v>#DIV/0!</v>
      </c>
    </row>
    <row r="13" spans="1:213" x14ac:dyDescent="0.3">
      <c r="F13" s="9">
        <f t="shared" si="2"/>
        <v>0</v>
      </c>
      <c r="G13" s="10">
        <f t="shared" si="3"/>
        <v>0</v>
      </c>
      <c r="J13" s="11" t="e">
        <f t="shared" si="4"/>
        <v>#DIV/0!</v>
      </c>
      <c r="AB13" s="9">
        <f t="shared" si="5"/>
        <v>0</v>
      </c>
      <c r="AC13" s="9">
        <f t="shared" si="6"/>
        <v>0</v>
      </c>
      <c r="AD13" s="10">
        <f t="shared" si="7"/>
        <v>0</v>
      </c>
      <c r="AM13" s="9">
        <f t="shared" si="8"/>
        <v>0</v>
      </c>
      <c r="AN13" s="9">
        <f t="shared" si="9"/>
        <v>0</v>
      </c>
      <c r="AO13" s="10">
        <f t="shared" si="10"/>
        <v>0</v>
      </c>
      <c r="BM13" s="9">
        <f t="shared" si="11"/>
        <v>0</v>
      </c>
      <c r="CT13" s="13">
        <f t="shared" si="12"/>
        <v>0</v>
      </c>
      <c r="DR13" s="14">
        <f t="shared" si="13"/>
        <v>0</v>
      </c>
      <c r="EK13" s="14">
        <f t="shared" si="14"/>
        <v>0</v>
      </c>
      <c r="EQ13" s="12">
        <f t="shared" si="15"/>
        <v>0</v>
      </c>
      <c r="EV13" s="12">
        <f t="shared" si="16"/>
        <v>0</v>
      </c>
      <c r="EW13" s="16">
        <f t="shared" si="17"/>
        <v>0</v>
      </c>
      <c r="FE13" s="13" t="e">
        <f t="shared" si="18"/>
        <v>#DIV/0!</v>
      </c>
      <c r="FV13" s="13" t="e">
        <f t="shared" si="19"/>
        <v>#DIV/0!</v>
      </c>
      <c r="GQ13" s="13">
        <f t="shared" si="20"/>
        <v>0</v>
      </c>
      <c r="GZ13" s="13" t="e">
        <f t="shared" si="21"/>
        <v>#DIV/0!</v>
      </c>
    </row>
    <row r="14" spans="1:213" x14ac:dyDescent="0.3">
      <c r="F14" s="9">
        <f t="shared" si="2"/>
        <v>0</v>
      </c>
      <c r="G14" s="10">
        <f t="shared" si="3"/>
        <v>0</v>
      </c>
      <c r="J14" s="11" t="e">
        <f t="shared" si="4"/>
        <v>#DIV/0!</v>
      </c>
      <c r="AB14" s="9">
        <f t="shared" si="5"/>
        <v>0</v>
      </c>
      <c r="AC14" s="9">
        <f t="shared" si="6"/>
        <v>0</v>
      </c>
      <c r="AD14" s="10">
        <f t="shared" si="7"/>
        <v>0</v>
      </c>
      <c r="AM14" s="9">
        <f t="shared" si="8"/>
        <v>0</v>
      </c>
      <c r="AN14" s="9">
        <f t="shared" si="9"/>
        <v>0</v>
      </c>
      <c r="AO14" s="10">
        <f t="shared" si="10"/>
        <v>0</v>
      </c>
      <c r="BM14" s="9">
        <f t="shared" si="11"/>
        <v>0</v>
      </c>
      <c r="CT14" s="13">
        <f t="shared" si="12"/>
        <v>0</v>
      </c>
      <c r="DR14" s="14">
        <f t="shared" si="13"/>
        <v>0</v>
      </c>
      <c r="EK14" s="14">
        <f t="shared" si="14"/>
        <v>0</v>
      </c>
      <c r="EQ14" s="12">
        <f t="shared" si="15"/>
        <v>0</v>
      </c>
      <c r="EV14" s="12">
        <f t="shared" si="16"/>
        <v>0</v>
      </c>
      <c r="EW14" s="16">
        <f t="shared" si="17"/>
        <v>0</v>
      </c>
      <c r="FE14" s="13" t="e">
        <f t="shared" si="18"/>
        <v>#DIV/0!</v>
      </c>
      <c r="FV14" s="13" t="e">
        <f t="shared" si="19"/>
        <v>#DIV/0!</v>
      </c>
      <c r="GQ14" s="13">
        <f t="shared" si="20"/>
        <v>0</v>
      </c>
      <c r="GZ14" s="13" t="e">
        <f t="shared" si="21"/>
        <v>#DIV/0!</v>
      </c>
    </row>
    <row r="15" spans="1:213" x14ac:dyDescent="0.3">
      <c r="F15" s="9">
        <f t="shared" si="2"/>
        <v>0</v>
      </c>
      <c r="G15" s="10">
        <f t="shared" si="3"/>
        <v>0</v>
      </c>
      <c r="J15" s="11" t="e">
        <f t="shared" si="4"/>
        <v>#DIV/0!</v>
      </c>
      <c r="AB15" s="9">
        <f t="shared" si="5"/>
        <v>0</v>
      </c>
      <c r="AC15" s="9">
        <f t="shared" si="6"/>
        <v>0</v>
      </c>
      <c r="AD15" s="10">
        <f t="shared" si="7"/>
        <v>0</v>
      </c>
      <c r="AM15" s="9">
        <f t="shared" si="8"/>
        <v>0</v>
      </c>
      <c r="AN15" s="9">
        <f t="shared" si="9"/>
        <v>0</v>
      </c>
      <c r="AO15" s="10">
        <f t="shared" si="10"/>
        <v>0</v>
      </c>
      <c r="BM15" s="9">
        <f t="shared" si="11"/>
        <v>0</v>
      </c>
      <c r="CT15" s="13">
        <f t="shared" si="12"/>
        <v>0</v>
      </c>
      <c r="DR15" s="14">
        <f t="shared" si="13"/>
        <v>0</v>
      </c>
      <c r="EK15" s="14">
        <f t="shared" si="14"/>
        <v>0</v>
      </c>
      <c r="EQ15" s="12">
        <f t="shared" si="15"/>
        <v>0</v>
      </c>
      <c r="EV15" s="12">
        <f t="shared" si="16"/>
        <v>0</v>
      </c>
      <c r="EW15" s="16">
        <f t="shared" si="17"/>
        <v>0</v>
      </c>
      <c r="FE15" s="13" t="e">
        <f t="shared" si="18"/>
        <v>#DIV/0!</v>
      </c>
      <c r="FV15" s="13" t="e">
        <f t="shared" si="19"/>
        <v>#DIV/0!</v>
      </c>
      <c r="GQ15" s="13">
        <f t="shared" si="20"/>
        <v>0</v>
      </c>
      <c r="GZ15" s="13" t="e">
        <f t="shared" si="21"/>
        <v>#DIV/0!</v>
      </c>
    </row>
    <row r="16" spans="1:213" x14ac:dyDescent="0.3">
      <c r="F16" s="9">
        <f t="shared" si="2"/>
        <v>0</v>
      </c>
      <c r="G16" s="10">
        <f t="shared" si="3"/>
        <v>0</v>
      </c>
      <c r="J16" s="11" t="e">
        <f t="shared" si="4"/>
        <v>#DIV/0!</v>
      </c>
      <c r="AB16" s="9">
        <f t="shared" si="5"/>
        <v>0</v>
      </c>
      <c r="AC16" s="9">
        <f t="shared" si="6"/>
        <v>0</v>
      </c>
      <c r="AD16" s="10">
        <f t="shared" si="7"/>
        <v>0</v>
      </c>
      <c r="AM16" s="9">
        <f t="shared" si="8"/>
        <v>0</v>
      </c>
      <c r="AN16" s="9">
        <f t="shared" si="9"/>
        <v>0</v>
      </c>
      <c r="AO16" s="10">
        <f t="shared" si="10"/>
        <v>0</v>
      </c>
      <c r="BM16" s="9">
        <f t="shared" si="11"/>
        <v>0</v>
      </c>
      <c r="CT16" s="13">
        <f t="shared" si="12"/>
        <v>0</v>
      </c>
      <c r="DR16" s="14">
        <f t="shared" si="13"/>
        <v>0</v>
      </c>
      <c r="EK16" s="14">
        <f t="shared" si="14"/>
        <v>0</v>
      </c>
      <c r="EQ16" s="12">
        <f t="shared" si="15"/>
        <v>0</v>
      </c>
      <c r="EV16" s="12">
        <f t="shared" si="16"/>
        <v>0</v>
      </c>
      <c r="EW16" s="16">
        <f t="shared" si="17"/>
        <v>0</v>
      </c>
      <c r="FE16" s="13" t="e">
        <f t="shared" si="18"/>
        <v>#DIV/0!</v>
      </c>
      <c r="FV16" s="13" t="e">
        <f t="shared" si="19"/>
        <v>#DIV/0!</v>
      </c>
      <c r="GQ16" s="13">
        <f t="shared" si="20"/>
        <v>0</v>
      </c>
      <c r="GZ16" s="13" t="e">
        <f t="shared" si="21"/>
        <v>#DIV/0!</v>
      </c>
    </row>
    <row r="17" spans="6:208" x14ac:dyDescent="0.3">
      <c r="F17" s="9">
        <f t="shared" si="2"/>
        <v>0</v>
      </c>
      <c r="G17" s="10">
        <f t="shared" si="3"/>
        <v>0</v>
      </c>
      <c r="J17" s="11" t="e">
        <f t="shared" si="4"/>
        <v>#DIV/0!</v>
      </c>
      <c r="AB17" s="9">
        <f t="shared" si="5"/>
        <v>0</v>
      </c>
      <c r="AC17" s="9">
        <f t="shared" si="6"/>
        <v>0</v>
      </c>
      <c r="AD17" s="10">
        <f t="shared" si="7"/>
        <v>0</v>
      </c>
      <c r="AM17" s="9">
        <f t="shared" si="8"/>
        <v>0</v>
      </c>
      <c r="AN17" s="9">
        <f t="shared" si="9"/>
        <v>0</v>
      </c>
      <c r="AO17" s="10">
        <f t="shared" si="10"/>
        <v>0</v>
      </c>
      <c r="BM17" s="9">
        <f t="shared" si="11"/>
        <v>0</v>
      </c>
      <c r="CT17" s="13">
        <f t="shared" si="12"/>
        <v>0</v>
      </c>
      <c r="DR17" s="14">
        <f t="shared" si="13"/>
        <v>0</v>
      </c>
      <c r="EK17" s="14">
        <f t="shared" si="14"/>
        <v>0</v>
      </c>
      <c r="EQ17" s="12">
        <f t="shared" si="15"/>
        <v>0</v>
      </c>
      <c r="EV17" s="12">
        <f t="shared" si="16"/>
        <v>0</v>
      </c>
      <c r="EW17" s="16">
        <f t="shared" si="17"/>
        <v>0</v>
      </c>
      <c r="FE17" s="13" t="e">
        <f t="shared" si="18"/>
        <v>#DIV/0!</v>
      </c>
      <c r="FV17" s="13" t="e">
        <f t="shared" si="19"/>
        <v>#DIV/0!</v>
      </c>
      <c r="GQ17" s="13">
        <f t="shared" si="20"/>
        <v>0</v>
      </c>
      <c r="GZ17" s="13" t="e">
        <f t="shared" si="21"/>
        <v>#DIV/0!</v>
      </c>
    </row>
    <row r="18" spans="6:208" x14ac:dyDescent="0.3">
      <c r="F18" s="9">
        <f t="shared" si="2"/>
        <v>0</v>
      </c>
      <c r="G18" s="10">
        <f t="shared" si="3"/>
        <v>0</v>
      </c>
      <c r="J18" s="11" t="e">
        <f t="shared" si="4"/>
        <v>#DIV/0!</v>
      </c>
      <c r="AB18" s="9">
        <f t="shared" si="5"/>
        <v>0</v>
      </c>
      <c r="AC18" s="9">
        <f t="shared" si="6"/>
        <v>0</v>
      </c>
      <c r="AD18" s="10">
        <f t="shared" si="7"/>
        <v>0</v>
      </c>
      <c r="AM18" s="9">
        <f t="shared" si="8"/>
        <v>0</v>
      </c>
      <c r="AN18" s="9">
        <f t="shared" si="9"/>
        <v>0</v>
      </c>
      <c r="AO18" s="10">
        <f t="shared" si="10"/>
        <v>0</v>
      </c>
      <c r="BM18" s="9">
        <f t="shared" si="11"/>
        <v>0</v>
      </c>
      <c r="CT18" s="13">
        <f t="shared" si="12"/>
        <v>0</v>
      </c>
      <c r="DR18" s="14">
        <f t="shared" si="13"/>
        <v>0</v>
      </c>
      <c r="EK18" s="14">
        <f t="shared" si="14"/>
        <v>0</v>
      </c>
      <c r="EQ18" s="12">
        <f t="shared" si="15"/>
        <v>0</v>
      </c>
      <c r="EV18" s="12">
        <f t="shared" si="16"/>
        <v>0</v>
      </c>
      <c r="EW18" s="16">
        <f t="shared" si="17"/>
        <v>0</v>
      </c>
      <c r="FE18" s="13" t="e">
        <f t="shared" si="18"/>
        <v>#DIV/0!</v>
      </c>
      <c r="FV18" s="13" t="e">
        <f t="shared" si="19"/>
        <v>#DIV/0!</v>
      </c>
      <c r="GQ18" s="13">
        <f t="shared" si="20"/>
        <v>0</v>
      </c>
      <c r="GZ18" s="13" t="e">
        <f t="shared" si="21"/>
        <v>#DIV/0!</v>
      </c>
    </row>
    <row r="19" spans="6:208" x14ac:dyDescent="0.3">
      <c r="F19" s="9">
        <f t="shared" si="2"/>
        <v>0</v>
      </c>
      <c r="G19" s="10">
        <f t="shared" si="3"/>
        <v>0</v>
      </c>
      <c r="J19" s="11" t="e">
        <f t="shared" si="4"/>
        <v>#DIV/0!</v>
      </c>
      <c r="AB19" s="9">
        <f t="shared" si="5"/>
        <v>0</v>
      </c>
      <c r="AC19" s="9">
        <f t="shared" si="6"/>
        <v>0</v>
      </c>
      <c r="AD19" s="10">
        <f t="shared" si="7"/>
        <v>0</v>
      </c>
      <c r="AM19" s="9">
        <f t="shared" si="8"/>
        <v>0</v>
      </c>
      <c r="AN19" s="9">
        <f t="shared" si="9"/>
        <v>0</v>
      </c>
      <c r="AO19" s="10">
        <f t="shared" si="10"/>
        <v>0</v>
      </c>
      <c r="BM19" s="9">
        <f t="shared" si="11"/>
        <v>0</v>
      </c>
      <c r="CT19" s="13">
        <f t="shared" si="12"/>
        <v>0</v>
      </c>
      <c r="DR19" s="14">
        <f t="shared" si="13"/>
        <v>0</v>
      </c>
      <c r="EK19" s="14">
        <f t="shared" si="14"/>
        <v>0</v>
      </c>
      <c r="EQ19" s="12">
        <f t="shared" si="15"/>
        <v>0</v>
      </c>
      <c r="EV19" s="12">
        <f t="shared" si="16"/>
        <v>0</v>
      </c>
      <c r="EW19" s="16">
        <f t="shared" si="17"/>
        <v>0</v>
      </c>
      <c r="FE19" s="13" t="e">
        <f t="shared" si="18"/>
        <v>#DIV/0!</v>
      </c>
      <c r="FV19" s="13" t="e">
        <f t="shared" si="19"/>
        <v>#DIV/0!</v>
      </c>
      <c r="GQ19" s="13">
        <f t="shared" si="20"/>
        <v>0</v>
      </c>
      <c r="GZ19" s="13" t="e">
        <f t="shared" si="21"/>
        <v>#DIV/0!</v>
      </c>
    </row>
    <row r="20" spans="6:208" x14ac:dyDescent="0.3">
      <c r="F20" s="9">
        <f t="shared" si="2"/>
        <v>0</v>
      </c>
      <c r="G20" s="10">
        <f t="shared" si="3"/>
        <v>0</v>
      </c>
      <c r="J20" s="11" t="e">
        <f t="shared" si="4"/>
        <v>#DIV/0!</v>
      </c>
      <c r="AB20" s="9">
        <f t="shared" si="5"/>
        <v>0</v>
      </c>
      <c r="AC20" s="9">
        <f t="shared" si="6"/>
        <v>0</v>
      </c>
      <c r="AD20" s="10">
        <f t="shared" si="7"/>
        <v>0</v>
      </c>
      <c r="AM20" s="9">
        <f t="shared" si="8"/>
        <v>0</v>
      </c>
      <c r="AN20" s="9">
        <f t="shared" si="9"/>
        <v>0</v>
      </c>
      <c r="AO20" s="10">
        <f t="shared" si="10"/>
        <v>0</v>
      </c>
      <c r="BM20" s="9">
        <f t="shared" si="11"/>
        <v>0</v>
      </c>
      <c r="CT20" s="13">
        <f t="shared" si="12"/>
        <v>0</v>
      </c>
      <c r="DR20" s="14">
        <f t="shared" si="13"/>
        <v>0</v>
      </c>
      <c r="EK20" s="14">
        <f t="shared" si="14"/>
        <v>0</v>
      </c>
      <c r="EQ20" s="12">
        <f t="shared" si="15"/>
        <v>0</v>
      </c>
      <c r="EV20" s="12">
        <f t="shared" si="16"/>
        <v>0</v>
      </c>
      <c r="EW20" s="16">
        <f t="shared" si="17"/>
        <v>0</v>
      </c>
      <c r="FE20" s="13" t="e">
        <f t="shared" si="18"/>
        <v>#DIV/0!</v>
      </c>
      <c r="FV20" s="13" t="e">
        <f t="shared" si="19"/>
        <v>#DIV/0!</v>
      </c>
      <c r="GQ20" s="13">
        <f t="shared" si="20"/>
        <v>0</v>
      </c>
      <c r="GZ20" s="13" t="e">
        <f t="shared" si="21"/>
        <v>#DIV/0!</v>
      </c>
    </row>
    <row r="21" spans="6:208" x14ac:dyDescent="0.3">
      <c r="F21" s="9">
        <f t="shared" si="2"/>
        <v>0</v>
      </c>
      <c r="G21" s="10">
        <f t="shared" si="3"/>
        <v>0</v>
      </c>
      <c r="J21" s="11" t="e">
        <f t="shared" si="4"/>
        <v>#DIV/0!</v>
      </c>
      <c r="AB21" s="9">
        <f t="shared" si="5"/>
        <v>0</v>
      </c>
      <c r="AC21" s="9">
        <f t="shared" si="6"/>
        <v>0</v>
      </c>
      <c r="AD21" s="10">
        <f t="shared" si="7"/>
        <v>0</v>
      </c>
      <c r="AM21" s="9">
        <f t="shared" si="8"/>
        <v>0</v>
      </c>
      <c r="AN21" s="9">
        <f t="shared" si="9"/>
        <v>0</v>
      </c>
      <c r="AO21" s="10">
        <f t="shared" si="10"/>
        <v>0</v>
      </c>
      <c r="BM21" s="9">
        <f t="shared" si="11"/>
        <v>0</v>
      </c>
      <c r="CT21" s="13">
        <f t="shared" si="12"/>
        <v>0</v>
      </c>
      <c r="DR21" s="14">
        <f t="shared" si="13"/>
        <v>0</v>
      </c>
      <c r="EK21" s="14">
        <f t="shared" si="14"/>
        <v>0</v>
      </c>
      <c r="EQ21" s="12">
        <f t="shared" si="15"/>
        <v>0</v>
      </c>
      <c r="EV21" s="12">
        <f t="shared" si="16"/>
        <v>0</v>
      </c>
      <c r="EW21" s="16">
        <f t="shared" si="17"/>
        <v>0</v>
      </c>
      <c r="FE21" s="13" t="e">
        <f t="shared" si="18"/>
        <v>#DIV/0!</v>
      </c>
      <c r="FV21" s="13" t="e">
        <f t="shared" si="19"/>
        <v>#DIV/0!</v>
      </c>
      <c r="GQ21" s="13">
        <f t="shared" si="20"/>
        <v>0</v>
      </c>
      <c r="GZ21" s="13" t="e">
        <f t="shared" si="21"/>
        <v>#DIV/0!</v>
      </c>
    </row>
    <row r="22" spans="6:208" x14ac:dyDescent="0.3">
      <c r="F22" s="9">
        <f t="shared" si="2"/>
        <v>0</v>
      </c>
      <c r="G22" s="10">
        <f t="shared" si="3"/>
        <v>0</v>
      </c>
      <c r="J22" s="11" t="e">
        <f t="shared" si="4"/>
        <v>#DIV/0!</v>
      </c>
      <c r="AB22" s="9">
        <f t="shared" si="5"/>
        <v>0</v>
      </c>
      <c r="AC22" s="9">
        <f t="shared" si="6"/>
        <v>0</v>
      </c>
      <c r="AD22" s="10">
        <f t="shared" si="7"/>
        <v>0</v>
      </c>
      <c r="AM22" s="9">
        <f t="shared" si="8"/>
        <v>0</v>
      </c>
      <c r="AN22" s="9">
        <f t="shared" si="9"/>
        <v>0</v>
      </c>
      <c r="AO22" s="10">
        <f t="shared" si="10"/>
        <v>0</v>
      </c>
      <c r="BM22" s="9">
        <f t="shared" si="11"/>
        <v>0</v>
      </c>
      <c r="CT22" s="13">
        <f t="shared" si="12"/>
        <v>0</v>
      </c>
      <c r="DR22" s="14">
        <f t="shared" si="13"/>
        <v>0</v>
      </c>
      <c r="EK22" s="14">
        <f t="shared" si="14"/>
        <v>0</v>
      </c>
      <c r="EQ22" s="12">
        <f t="shared" si="15"/>
        <v>0</v>
      </c>
      <c r="EV22" s="12">
        <f t="shared" si="16"/>
        <v>0</v>
      </c>
      <c r="EW22" s="16">
        <f t="shared" si="17"/>
        <v>0</v>
      </c>
      <c r="FE22" s="13" t="e">
        <f t="shared" si="18"/>
        <v>#DIV/0!</v>
      </c>
      <c r="FV22" s="13" t="e">
        <f t="shared" si="19"/>
        <v>#DIV/0!</v>
      </c>
      <c r="GQ22" s="13">
        <f t="shared" si="20"/>
        <v>0</v>
      </c>
      <c r="GZ22" s="13" t="e">
        <f t="shared" si="21"/>
        <v>#DIV/0!</v>
      </c>
    </row>
    <row r="23" spans="6:208" x14ac:dyDescent="0.3">
      <c r="F23" s="9">
        <f t="shared" si="2"/>
        <v>0</v>
      </c>
      <c r="G23" s="10">
        <f t="shared" si="3"/>
        <v>0</v>
      </c>
      <c r="J23" s="11" t="e">
        <f t="shared" si="4"/>
        <v>#DIV/0!</v>
      </c>
      <c r="AB23" s="9">
        <f t="shared" si="5"/>
        <v>0</v>
      </c>
      <c r="AC23" s="9">
        <f t="shared" si="6"/>
        <v>0</v>
      </c>
      <c r="AD23" s="10">
        <f t="shared" si="7"/>
        <v>0</v>
      </c>
      <c r="AM23" s="9">
        <f t="shared" si="8"/>
        <v>0</v>
      </c>
      <c r="AN23" s="9">
        <f t="shared" si="9"/>
        <v>0</v>
      </c>
      <c r="AO23" s="10">
        <f t="shared" si="10"/>
        <v>0</v>
      </c>
      <c r="BM23" s="9">
        <f t="shared" si="11"/>
        <v>0</v>
      </c>
      <c r="CT23" s="13">
        <f t="shared" si="12"/>
        <v>0</v>
      </c>
      <c r="DR23" s="14">
        <f t="shared" si="13"/>
        <v>0</v>
      </c>
      <c r="EK23" s="14">
        <f t="shared" si="14"/>
        <v>0</v>
      </c>
      <c r="EQ23" s="12">
        <f t="shared" si="15"/>
        <v>0</v>
      </c>
      <c r="EV23" s="12">
        <f t="shared" si="16"/>
        <v>0</v>
      </c>
      <c r="EW23" s="16">
        <f t="shared" si="17"/>
        <v>0</v>
      </c>
      <c r="FE23" s="13" t="e">
        <f t="shared" si="18"/>
        <v>#DIV/0!</v>
      </c>
      <c r="FV23" s="13" t="e">
        <f t="shared" si="19"/>
        <v>#DIV/0!</v>
      </c>
      <c r="GQ23" s="13">
        <f t="shared" si="20"/>
        <v>0</v>
      </c>
      <c r="GZ23" s="13" t="e">
        <f t="shared" si="21"/>
        <v>#DIV/0!</v>
      </c>
    </row>
    <row r="24" spans="6:208" x14ac:dyDescent="0.3">
      <c r="F24" s="9">
        <f t="shared" si="2"/>
        <v>0</v>
      </c>
      <c r="G24" s="10">
        <f t="shared" si="3"/>
        <v>0</v>
      </c>
      <c r="J24" s="11" t="e">
        <f t="shared" si="4"/>
        <v>#DIV/0!</v>
      </c>
      <c r="AB24" s="9">
        <f t="shared" si="5"/>
        <v>0</v>
      </c>
      <c r="AC24" s="9">
        <f t="shared" si="6"/>
        <v>0</v>
      </c>
      <c r="AD24" s="10">
        <f t="shared" si="7"/>
        <v>0</v>
      </c>
      <c r="AM24" s="9">
        <f t="shared" si="8"/>
        <v>0</v>
      </c>
      <c r="AN24" s="9">
        <f t="shared" si="9"/>
        <v>0</v>
      </c>
      <c r="AO24" s="10">
        <f t="shared" si="10"/>
        <v>0</v>
      </c>
      <c r="BM24" s="9">
        <f t="shared" si="11"/>
        <v>0</v>
      </c>
      <c r="CT24" s="13">
        <f t="shared" si="12"/>
        <v>0</v>
      </c>
      <c r="DR24" s="14">
        <f t="shared" si="13"/>
        <v>0</v>
      </c>
      <c r="EK24" s="14">
        <f t="shared" si="14"/>
        <v>0</v>
      </c>
      <c r="EQ24" s="12">
        <f t="shared" si="15"/>
        <v>0</v>
      </c>
      <c r="EV24" s="12">
        <f t="shared" si="16"/>
        <v>0</v>
      </c>
      <c r="EW24" s="16">
        <f t="shared" si="17"/>
        <v>0</v>
      </c>
      <c r="FE24" s="13" t="e">
        <f t="shared" si="18"/>
        <v>#DIV/0!</v>
      </c>
      <c r="FV24" s="13" t="e">
        <f t="shared" si="19"/>
        <v>#DIV/0!</v>
      </c>
      <c r="GQ24" s="13">
        <f t="shared" si="20"/>
        <v>0</v>
      </c>
      <c r="GZ24" s="13" t="e">
        <f t="shared" si="21"/>
        <v>#DIV/0!</v>
      </c>
    </row>
    <row r="25" spans="6:208" x14ac:dyDescent="0.3">
      <c r="F25" s="9">
        <f t="shared" si="2"/>
        <v>0</v>
      </c>
      <c r="G25" s="10">
        <f t="shared" si="3"/>
        <v>0</v>
      </c>
      <c r="J25" s="11" t="e">
        <f t="shared" si="4"/>
        <v>#DIV/0!</v>
      </c>
      <c r="AB25" s="9">
        <f t="shared" si="5"/>
        <v>0</v>
      </c>
      <c r="AC25" s="9">
        <f t="shared" si="6"/>
        <v>0</v>
      </c>
      <c r="AD25" s="10">
        <f t="shared" si="7"/>
        <v>0</v>
      </c>
      <c r="AM25" s="9">
        <f t="shared" si="8"/>
        <v>0</v>
      </c>
      <c r="AN25" s="9">
        <f t="shared" si="9"/>
        <v>0</v>
      </c>
      <c r="AO25" s="10">
        <f t="shared" si="10"/>
        <v>0</v>
      </c>
      <c r="BM25" s="9">
        <f t="shared" si="11"/>
        <v>0</v>
      </c>
      <c r="CT25" s="13">
        <f t="shared" si="12"/>
        <v>0</v>
      </c>
      <c r="DR25" s="14">
        <f t="shared" si="13"/>
        <v>0</v>
      </c>
      <c r="EK25" s="14">
        <f t="shared" si="14"/>
        <v>0</v>
      </c>
      <c r="EQ25" s="12">
        <f t="shared" si="15"/>
        <v>0</v>
      </c>
      <c r="EV25" s="12">
        <f t="shared" si="16"/>
        <v>0</v>
      </c>
      <c r="EW25" s="16">
        <f t="shared" si="17"/>
        <v>0</v>
      </c>
      <c r="FE25" s="13" t="e">
        <f t="shared" si="18"/>
        <v>#DIV/0!</v>
      </c>
      <c r="FV25" s="13" t="e">
        <f t="shared" si="19"/>
        <v>#DIV/0!</v>
      </c>
      <c r="GQ25" s="13">
        <f t="shared" si="20"/>
        <v>0</v>
      </c>
      <c r="GZ25" s="13" t="e">
        <f t="shared" si="21"/>
        <v>#DIV/0!</v>
      </c>
    </row>
    <row r="26" spans="6:208" x14ac:dyDescent="0.3">
      <c r="F26" s="9">
        <f t="shared" si="2"/>
        <v>0</v>
      </c>
      <c r="G26" s="10">
        <f t="shared" si="3"/>
        <v>0</v>
      </c>
      <c r="J26" s="11" t="e">
        <f t="shared" si="4"/>
        <v>#DIV/0!</v>
      </c>
      <c r="AB26" s="9">
        <f t="shared" si="5"/>
        <v>0</v>
      </c>
      <c r="AC26" s="9">
        <f t="shared" si="6"/>
        <v>0</v>
      </c>
      <c r="AD26" s="10">
        <f t="shared" si="7"/>
        <v>0</v>
      </c>
      <c r="AM26" s="9">
        <f t="shared" si="8"/>
        <v>0</v>
      </c>
      <c r="AN26" s="9">
        <f t="shared" si="9"/>
        <v>0</v>
      </c>
      <c r="AO26" s="10">
        <f t="shared" si="10"/>
        <v>0</v>
      </c>
      <c r="BM26" s="9">
        <f t="shared" si="11"/>
        <v>0</v>
      </c>
      <c r="CT26" s="13">
        <f t="shared" si="12"/>
        <v>0</v>
      </c>
      <c r="DR26" s="14">
        <f t="shared" si="13"/>
        <v>0</v>
      </c>
      <c r="EK26" s="14">
        <f t="shared" si="14"/>
        <v>0</v>
      </c>
      <c r="EQ26" s="12">
        <f t="shared" si="15"/>
        <v>0</v>
      </c>
      <c r="EV26" s="12">
        <f t="shared" si="16"/>
        <v>0</v>
      </c>
      <c r="EW26" s="16">
        <f t="shared" si="17"/>
        <v>0</v>
      </c>
      <c r="FE26" s="13" t="e">
        <f t="shared" si="18"/>
        <v>#DIV/0!</v>
      </c>
      <c r="FV26" s="13" t="e">
        <f t="shared" si="19"/>
        <v>#DIV/0!</v>
      </c>
      <c r="GQ26" s="13">
        <f t="shared" si="20"/>
        <v>0</v>
      </c>
      <c r="GZ26" s="13" t="e">
        <f t="shared" si="21"/>
        <v>#DIV/0!</v>
      </c>
    </row>
    <row r="27" spans="6:208" x14ac:dyDescent="0.3">
      <c r="F27" s="9">
        <f t="shared" si="2"/>
        <v>0</v>
      </c>
      <c r="G27" s="10">
        <f t="shared" si="3"/>
        <v>0</v>
      </c>
      <c r="J27" s="11" t="e">
        <f t="shared" si="4"/>
        <v>#DIV/0!</v>
      </c>
      <c r="AB27" s="9">
        <f t="shared" si="5"/>
        <v>0</v>
      </c>
      <c r="AC27" s="9">
        <f t="shared" si="6"/>
        <v>0</v>
      </c>
      <c r="AD27" s="10">
        <f t="shared" si="7"/>
        <v>0</v>
      </c>
      <c r="AM27" s="9">
        <f t="shared" si="8"/>
        <v>0</v>
      </c>
      <c r="AN27" s="9">
        <f t="shared" si="9"/>
        <v>0</v>
      </c>
      <c r="AO27" s="10">
        <f t="shared" si="10"/>
        <v>0</v>
      </c>
      <c r="BM27" s="9">
        <f t="shared" si="11"/>
        <v>0</v>
      </c>
      <c r="CT27" s="13">
        <f t="shared" si="12"/>
        <v>0</v>
      </c>
      <c r="DR27" s="14">
        <f t="shared" si="13"/>
        <v>0</v>
      </c>
      <c r="EK27" s="14">
        <f t="shared" si="14"/>
        <v>0</v>
      </c>
      <c r="EQ27" s="12">
        <f t="shared" si="15"/>
        <v>0</v>
      </c>
      <c r="EV27" s="12">
        <f t="shared" si="16"/>
        <v>0</v>
      </c>
      <c r="EW27" s="16">
        <f t="shared" si="17"/>
        <v>0</v>
      </c>
      <c r="FE27" s="13" t="e">
        <f t="shared" si="18"/>
        <v>#DIV/0!</v>
      </c>
      <c r="FV27" s="13" t="e">
        <f t="shared" si="19"/>
        <v>#DIV/0!</v>
      </c>
      <c r="GQ27" s="13">
        <f t="shared" si="20"/>
        <v>0</v>
      </c>
      <c r="GZ27" s="13" t="e">
        <f t="shared" si="21"/>
        <v>#DIV/0!</v>
      </c>
    </row>
    <row r="28" spans="6:208" x14ac:dyDescent="0.3">
      <c r="F28" s="9">
        <f t="shared" si="2"/>
        <v>0</v>
      </c>
      <c r="G28" s="10">
        <f t="shared" si="3"/>
        <v>0</v>
      </c>
      <c r="J28" s="11" t="e">
        <f t="shared" si="4"/>
        <v>#DIV/0!</v>
      </c>
      <c r="AB28" s="9">
        <f t="shared" si="5"/>
        <v>0</v>
      </c>
      <c r="AC28" s="9">
        <f t="shared" si="6"/>
        <v>0</v>
      </c>
      <c r="AD28" s="10">
        <f t="shared" si="7"/>
        <v>0</v>
      </c>
      <c r="AM28" s="9">
        <f t="shared" si="8"/>
        <v>0</v>
      </c>
      <c r="AN28" s="9">
        <f t="shared" si="9"/>
        <v>0</v>
      </c>
      <c r="AO28" s="10">
        <f t="shared" si="10"/>
        <v>0</v>
      </c>
      <c r="BM28" s="9">
        <f t="shared" si="11"/>
        <v>0</v>
      </c>
      <c r="CT28" s="13">
        <f t="shared" si="12"/>
        <v>0</v>
      </c>
      <c r="DR28" s="14">
        <f t="shared" si="13"/>
        <v>0</v>
      </c>
      <c r="EK28" s="14">
        <f t="shared" si="14"/>
        <v>0</v>
      </c>
      <c r="EQ28" s="12">
        <f t="shared" si="15"/>
        <v>0</v>
      </c>
      <c r="EV28" s="12">
        <f t="shared" si="16"/>
        <v>0</v>
      </c>
      <c r="EW28" s="16">
        <f t="shared" si="17"/>
        <v>0</v>
      </c>
      <c r="FE28" s="13" t="e">
        <f t="shared" si="18"/>
        <v>#DIV/0!</v>
      </c>
      <c r="FV28" s="13" t="e">
        <f t="shared" si="19"/>
        <v>#DIV/0!</v>
      </c>
      <c r="GQ28" s="13">
        <f t="shared" si="20"/>
        <v>0</v>
      </c>
      <c r="GZ28" s="13" t="e">
        <f t="shared" si="21"/>
        <v>#DIV/0!</v>
      </c>
    </row>
    <row r="29" spans="6:208" x14ac:dyDescent="0.3">
      <c r="F29" s="9">
        <f t="shared" si="2"/>
        <v>0</v>
      </c>
      <c r="G29" s="10">
        <f t="shared" si="3"/>
        <v>0</v>
      </c>
      <c r="J29" s="11" t="e">
        <f t="shared" si="4"/>
        <v>#DIV/0!</v>
      </c>
      <c r="AM29" s="9">
        <f t="shared" si="8"/>
        <v>0</v>
      </c>
      <c r="AN29" s="9">
        <f t="shared" si="9"/>
        <v>0</v>
      </c>
      <c r="AO29" s="10">
        <f t="shared" si="10"/>
        <v>0</v>
      </c>
      <c r="BM29" s="9">
        <f t="shared" si="11"/>
        <v>0</v>
      </c>
      <c r="DR29" s="14">
        <f t="shared" si="13"/>
        <v>0</v>
      </c>
      <c r="EK29" s="14">
        <f t="shared" si="14"/>
        <v>0</v>
      </c>
      <c r="EQ29" s="12">
        <f t="shared" si="15"/>
        <v>0</v>
      </c>
      <c r="EV29" s="12">
        <f t="shared" si="16"/>
        <v>0</v>
      </c>
      <c r="EW29" s="16">
        <f t="shared" si="17"/>
        <v>0</v>
      </c>
      <c r="FE29" s="13" t="e">
        <f t="shared" si="18"/>
        <v>#DIV/0!</v>
      </c>
      <c r="FV29" s="13" t="e">
        <f t="shared" si="19"/>
        <v>#DIV/0!</v>
      </c>
      <c r="GQ29" s="13">
        <f t="shared" si="20"/>
        <v>0</v>
      </c>
      <c r="GZ29" s="13" t="e">
        <f t="shared" si="21"/>
        <v>#DIV/0!</v>
      </c>
    </row>
    <row r="30" spans="6:208" x14ac:dyDescent="0.3">
      <c r="F30" s="9">
        <f t="shared" si="2"/>
        <v>0</v>
      </c>
      <c r="G30" s="10">
        <f t="shared" si="3"/>
        <v>0</v>
      </c>
    </row>
    <row r="31" spans="6:208" x14ac:dyDescent="0.3">
      <c r="F31" s="9">
        <f t="shared" si="2"/>
        <v>0</v>
      </c>
      <c r="G31" s="10">
        <f t="shared" si="3"/>
        <v>0</v>
      </c>
    </row>
    <row r="32" spans="6:208" x14ac:dyDescent="0.3">
      <c r="F32" s="9">
        <f t="shared" si="2"/>
        <v>0</v>
      </c>
      <c r="G32" s="10">
        <f t="shared" si="3"/>
        <v>0</v>
      </c>
    </row>
    <row r="33" spans="6:7" x14ac:dyDescent="0.3">
      <c r="F33" s="9">
        <f t="shared" si="2"/>
        <v>0</v>
      </c>
      <c r="G33" s="10">
        <f t="shared" si="3"/>
        <v>0</v>
      </c>
    </row>
    <row r="34" spans="6:7" x14ac:dyDescent="0.3">
      <c r="F34" s="9">
        <f t="shared" si="2"/>
        <v>0</v>
      </c>
      <c r="G34" s="10">
        <f t="shared" si="3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</vt:lpstr>
    </vt:vector>
  </TitlesOfParts>
  <Company>UZL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Nele Devoogdt</dc:creator>
  <cp:lastModifiedBy>Nele Devoogdt</cp:lastModifiedBy>
  <dcterms:created xsi:type="dcterms:W3CDTF">2015-04-09T15:16:37Z</dcterms:created>
  <dcterms:modified xsi:type="dcterms:W3CDTF">2018-10-09T10:05:54Z</dcterms:modified>
</cp:coreProperties>
</file>